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defaultThemeVersion="124226"/>
  <bookViews>
    <workbookView xWindow="240" yWindow="165" windowWidth="14805" windowHeight="7950"/>
  </bookViews>
  <sheets>
    <sheet name="资产清单" sheetId="1" r:id="rId1"/>
  </sheets>
  <definedNames>
    <definedName name="_xlnm._FilterDatabase" localSheetId="0" hidden="1">资产清单!$A$5:$T$253</definedName>
    <definedName name="_xlnm.Print_Titles" localSheetId="0">资产清单!$3:$5</definedName>
  </definedNames>
  <calcPr calcId="144525"/>
</workbook>
</file>

<file path=xl/calcChain.xml><?xml version="1.0" encoding="utf-8"?>
<calcChain xmlns="http://schemas.openxmlformats.org/spreadsheetml/2006/main">
  <c r="F253" i="1" l="1"/>
  <c r="F252" i="1"/>
  <c r="F251" i="1"/>
  <c r="F250" i="1"/>
  <c r="F249" i="1"/>
  <c r="F248" i="1"/>
  <c r="F247" i="1"/>
  <c r="F246" i="1"/>
  <c r="E245" i="1"/>
  <c r="F245" i="1" s="1"/>
  <c r="E244" i="1"/>
  <c r="F244" i="1" s="1"/>
  <c r="F243" i="1"/>
  <c r="F242" i="1"/>
  <c r="F241" i="1"/>
  <c r="E240" i="1"/>
  <c r="F240" i="1" s="1"/>
  <c r="E239" i="1"/>
  <c r="F239" i="1" s="1"/>
  <c r="E238" i="1"/>
  <c r="F238" i="1" s="1"/>
  <c r="E237" i="1"/>
  <c r="F237" i="1" s="1"/>
  <c r="F236" i="1"/>
  <c r="E235" i="1"/>
  <c r="F235" i="1" s="1"/>
  <c r="E234" i="1"/>
  <c r="F234" i="1" s="1"/>
  <c r="E233" i="1"/>
  <c r="F233" i="1" s="1"/>
  <c r="E232" i="1"/>
  <c r="F232" i="1" s="1"/>
  <c r="E231" i="1"/>
  <c r="F231" i="1" s="1"/>
  <c r="F230" i="1"/>
  <c r="F229" i="1"/>
  <c r="F228" i="1"/>
  <c r="F227" i="1"/>
  <c r="F226" i="1"/>
  <c r="F225" i="1"/>
  <c r="F224" i="1"/>
  <c r="F223" i="1"/>
  <c r="F222" i="1"/>
  <c r="F221" i="1"/>
  <c r="F220" i="1"/>
  <c r="F219" i="1"/>
  <c r="F186" i="1"/>
  <c r="F185" i="1"/>
  <c r="F184" i="1"/>
  <c r="F183" i="1"/>
  <c r="F182" i="1"/>
  <c r="F181" i="1"/>
  <c r="F180" i="1"/>
  <c r="F179" i="1"/>
  <c r="E177" i="1"/>
  <c r="F177" i="1" s="1"/>
  <c r="E176" i="1"/>
  <c r="F176" i="1" s="1"/>
  <c r="F175" i="1"/>
  <c r="F174" i="1"/>
  <c r="F173" i="1"/>
  <c r="F172" i="1"/>
  <c r="F171" i="1"/>
  <c r="F170" i="1"/>
  <c r="F169" i="1"/>
  <c r="F168" i="1"/>
  <c r="F167" i="1"/>
  <c r="F166" i="1"/>
  <c r="F165" i="1"/>
  <c r="F164" i="1"/>
  <c r="E163" i="1"/>
  <c r="F163" i="1" s="1"/>
  <c r="E162" i="1"/>
  <c r="F162" i="1" s="1"/>
  <c r="F161" i="1"/>
  <c r="F160" i="1"/>
  <c r="F159" i="1"/>
  <c r="F158" i="1"/>
  <c r="F157" i="1"/>
  <c r="F156" i="1"/>
  <c r="F155" i="1"/>
  <c r="F154" i="1"/>
  <c r="F153" i="1"/>
  <c r="F152" i="1"/>
  <c r="F151" i="1"/>
  <c r="F150" i="1"/>
  <c r="F149" i="1"/>
  <c r="F148" i="1"/>
  <c r="F147" i="1"/>
  <c r="F146" i="1"/>
  <c r="F145" i="1"/>
  <c r="F144" i="1"/>
  <c r="F143" i="1"/>
  <c r="F142" i="1"/>
  <c r="F141" i="1"/>
  <c r="F140" i="1"/>
  <c r="F139" i="1"/>
  <c r="F138" i="1"/>
  <c r="F137" i="1"/>
  <c r="F136" i="1"/>
  <c r="F135" i="1"/>
  <c r="F134" i="1"/>
  <c r="F133" i="1"/>
  <c r="F132" i="1"/>
  <c r="F131" i="1"/>
  <c r="F130" i="1"/>
  <c r="F129" i="1"/>
  <c r="F128" i="1"/>
  <c r="F127" i="1"/>
  <c r="F126" i="1"/>
  <c r="F125" i="1"/>
  <c r="F124" i="1"/>
  <c r="F123" i="1"/>
  <c r="F122" i="1"/>
  <c r="F121" i="1"/>
  <c r="F120" i="1"/>
  <c r="F119" i="1"/>
  <c r="F118" i="1"/>
  <c r="F117" i="1"/>
  <c r="F116" i="1"/>
  <c r="F115" i="1" l="1"/>
  <c r="F114" i="1"/>
  <c r="F113" i="1"/>
  <c r="F112" i="1"/>
  <c r="F111" i="1"/>
  <c r="F110" i="1"/>
  <c r="F109" i="1"/>
  <c r="F108" i="1"/>
  <c r="F107" i="1"/>
  <c r="F106" i="1"/>
  <c r="F73" i="1"/>
  <c r="F72" i="1"/>
  <c r="F71" i="1"/>
  <c r="F70" i="1"/>
  <c r="F69" i="1"/>
  <c r="F68" i="1"/>
  <c r="F67" i="1"/>
  <c r="F66" i="1"/>
  <c r="F65" i="1"/>
  <c r="F64" i="1"/>
  <c r="F49" i="1"/>
  <c r="F48" i="1"/>
  <c r="F47" i="1"/>
  <c r="F46" i="1"/>
  <c r="F45" i="1"/>
  <c r="F44" i="1"/>
  <c r="F43" i="1"/>
  <c r="F42" i="1"/>
  <c r="F41" i="1"/>
  <c r="F40" i="1"/>
  <c r="F39" i="1"/>
  <c r="F27" i="1"/>
  <c r="F26" i="1"/>
  <c r="F25" i="1"/>
  <c r="F24" i="1"/>
  <c r="F23" i="1"/>
  <c r="F22" i="1"/>
  <c r="F21" i="1"/>
  <c r="F20" i="1"/>
  <c r="F19" i="1"/>
  <c r="F18" i="1"/>
  <c r="F17" i="1"/>
  <c r="F16" i="1"/>
  <c r="F15" i="1"/>
  <c r="F14" i="1"/>
  <c r="F13" i="1"/>
  <c r="F12" i="1"/>
  <c r="F11" i="1"/>
  <c r="F10" i="1"/>
  <c r="F9" i="1"/>
  <c r="F8" i="1"/>
  <c r="F7" i="1"/>
  <c r="F6" i="1"/>
</calcChain>
</file>

<file path=xl/sharedStrings.xml><?xml version="1.0" encoding="utf-8"?>
<sst xmlns="http://schemas.openxmlformats.org/spreadsheetml/2006/main" count="2262" uniqueCount="1041">
  <si>
    <t>单位：万元</t>
    <phoneticPr fontId="5" type="noConversion"/>
  </si>
  <si>
    <t>债权基本情况</t>
    <phoneticPr fontId="3" type="noConversion"/>
  </si>
  <si>
    <t>债权的担保信息</t>
    <phoneticPr fontId="3" type="noConversion"/>
  </si>
  <si>
    <t>诉讼情况</t>
    <phoneticPr fontId="3" type="noConversion"/>
  </si>
  <si>
    <t>资产亮点</t>
    <phoneticPr fontId="3" type="noConversion"/>
  </si>
  <si>
    <t>联系方式</t>
    <phoneticPr fontId="3" type="noConversion"/>
  </si>
  <si>
    <t>备注</t>
    <phoneticPr fontId="3" type="noConversion"/>
  </si>
  <si>
    <t>序号</t>
  </si>
  <si>
    <t>债权资产名称</t>
    <phoneticPr fontId="5" type="noConversion"/>
  </si>
  <si>
    <t>所在地</t>
    <phoneticPr fontId="3" type="noConversion"/>
  </si>
  <si>
    <t>担保方式</t>
    <phoneticPr fontId="5" type="noConversion"/>
  </si>
  <si>
    <t>保证人名称</t>
    <phoneticPr fontId="3" type="noConversion"/>
  </si>
  <si>
    <t>抵质押物具体情况</t>
    <phoneticPr fontId="3" type="noConversion"/>
  </si>
  <si>
    <t>联系人姓名</t>
    <phoneticPr fontId="3" type="noConversion"/>
  </si>
  <si>
    <t>联系人电话</t>
    <phoneticPr fontId="3" type="noConversion"/>
  </si>
  <si>
    <t>本金</t>
    <phoneticPr fontId="3" type="noConversion"/>
  </si>
  <si>
    <t>利息</t>
    <phoneticPr fontId="5" type="noConversion"/>
  </si>
  <si>
    <t>本息合计</t>
    <phoneticPr fontId="5" type="noConversion"/>
  </si>
  <si>
    <t>广西金山铟锗冶金化工有限公司</t>
  </si>
  <si>
    <t>贵港市吉辉电子科技有限公司</t>
  </si>
  <si>
    <t>贵港市云山贸易有限公司</t>
  </si>
  <si>
    <t>梧州市美源贸易有限公司</t>
  </si>
  <si>
    <t>梧州市迪华贸易有限公司</t>
  </si>
  <si>
    <t>广西荔浦桂邦家居有限公司</t>
  </si>
  <si>
    <t>广西陶铸钢铁有限公司</t>
  </si>
  <si>
    <t>广西联朋钢铁有限公司</t>
  </si>
  <si>
    <t>广西欧沃金属材料有限公司</t>
  </si>
  <si>
    <t>广西聚展金属材料有限公司</t>
  </si>
  <si>
    <t>广西展发商贸有限公司</t>
  </si>
  <si>
    <t>广西王绪钢铁有限公司</t>
  </si>
  <si>
    <t>广西航狮钢铁有限公司</t>
  </si>
  <si>
    <t>广西丰祥贸易有限公司</t>
  </si>
  <si>
    <t>广西春宏钢铁有限公司</t>
  </si>
  <si>
    <t>广西亿坤金属材料有限公司</t>
  </si>
  <si>
    <t>广西南钢越贸易有限公司</t>
  </si>
  <si>
    <t>广西雄辉钢铁有限公司</t>
  </si>
  <si>
    <t>广西铁城贸易有限公司</t>
  </si>
  <si>
    <t>广西协泰投资有限公司</t>
  </si>
  <si>
    <t>东兴市陶瓷厂</t>
  </si>
  <si>
    <t>广西浦北县乐民水泥厂</t>
  </si>
  <si>
    <t>广西钦州市水泥有限责任公司</t>
  </si>
  <si>
    <t>钦州市水泥厂</t>
  </si>
  <si>
    <t>广西鹏海商贸有限公司</t>
  </si>
  <si>
    <t>平乐县湘桂置业有限公司</t>
  </si>
  <si>
    <t>广西方洲铝业有限公司</t>
  </si>
  <si>
    <t>广西平果合洋贸易有限公司</t>
  </si>
  <si>
    <t>广西铁源建筑工程有限责任公司</t>
  </si>
  <si>
    <t>广西中通贸易有限公司</t>
  </si>
  <si>
    <t>百色市祥记商贸有限公司</t>
  </si>
  <si>
    <t>债权金额（截止2020年3月20日）</t>
    <phoneticPr fontId="3" type="noConversion"/>
  </si>
  <si>
    <t>南宁</t>
  </si>
  <si>
    <t>抵押+保证</t>
  </si>
  <si>
    <t>张功科、卢海莲</t>
  </si>
  <si>
    <t>执行中</t>
  </si>
  <si>
    <t>抵押房产位置处市中心，周边配套齐全，多条公交路线及地铁在抵押物小区门口。</t>
  </si>
  <si>
    <t>罗女士</t>
  </si>
  <si>
    <t>0771-2852319</t>
  </si>
  <si>
    <t>百色市山基房地产开发有限公司</t>
  </si>
  <si>
    <t>百色</t>
  </si>
  <si>
    <t>曾跃林</t>
  </si>
  <si>
    <t>抵押物为百色市山基房地产开发有限公司名下位于百色市东笋路与建华路路口交汇处的房地产：(1)建筑面积52758.64㎡。其中部分已销售，部分法院已拍卖、变卖；（2）地下室建筑面积9005.25㎡；（3）土地使用权5宗，土地面积22855.33㎡。</t>
  </si>
  <si>
    <t>有效的房产抵押</t>
  </si>
  <si>
    <t>广西桂航交通能源投资有限公司</t>
  </si>
  <si>
    <t>钦州</t>
  </si>
  <si>
    <t>张功春、陈忠伟、张功科、卢海莲、张朝江</t>
  </si>
  <si>
    <t>广西联航投资有限公司名下位于钦州市市人民路与新兴街交汇处东北面红日国贸项目的在建工程（地上1-6层商业用房，抵押面积45347.54㎡，8-22层住宅，抵押面积24944.98㎡，）。</t>
  </si>
  <si>
    <t>申请执行中</t>
  </si>
  <si>
    <t>抵押房产位置处市中心繁华地段，周边配套齐全。</t>
  </si>
  <si>
    <t>广西联航投资有限公司</t>
  </si>
  <si>
    <t>百色市山基房地产开发有限责任公司，宋学明，商秀荣</t>
  </si>
  <si>
    <t>抵押物为百色市山基房地产开发有限公司位于百色市建华路1号“欧景花园”9幢住宅房产，建筑面积1,731.57平方米。</t>
  </si>
  <si>
    <t>南丹县</t>
    <phoneticPr fontId="3" type="noConversion"/>
  </si>
  <si>
    <t>抵押物为广西金山铟锗冶金化工有限公司位于南丹县车河镇坡前村151302平方米土地使用权，用途为工业用地，他项权证号：丹他项（2013）第152号，唯一抵押权人。</t>
    <phoneticPr fontId="3" type="noConversion"/>
  </si>
  <si>
    <t>已诉讼</t>
    <phoneticPr fontId="3" type="noConversion"/>
  </si>
  <si>
    <t>项目有有效抵押物。</t>
    <phoneticPr fontId="3" type="noConversion"/>
  </si>
  <si>
    <t>李女士</t>
    <phoneticPr fontId="3" type="noConversion"/>
  </si>
  <si>
    <t>0771-2852319</t>
    <phoneticPr fontId="3" type="noConversion"/>
  </si>
  <si>
    <t>利息计算至破产受理日2018年8月10日</t>
    <phoneticPr fontId="3" type="noConversion"/>
  </si>
  <si>
    <t>抵押物为广西金山铟锗冶金化工有限公司锌铜物料3664吨、铅锌铟物料3814.996吨、铅锌矿4370.51吨。</t>
    <phoneticPr fontId="3" type="noConversion"/>
  </si>
  <si>
    <t>保证方为中新房北部湾实业有限公司。</t>
    <phoneticPr fontId="3" type="noConversion"/>
  </si>
  <si>
    <t>抵押物1：广西金山铟锗冶金化工有限公司（铅锌铟物料）数量：1600吨；抵押物2：广西金山铟锗冶金化工有限公司（铅锌铟物料）数量：1115吨。</t>
    <phoneticPr fontId="3" type="noConversion"/>
  </si>
  <si>
    <t>荔浦县顺风养殖发展有限公司</t>
    <phoneticPr fontId="3" type="noConversion"/>
  </si>
  <si>
    <t>荔浦市</t>
    <phoneticPr fontId="3" type="noConversion"/>
  </si>
  <si>
    <t>保证人广西荔浦运昌房地产开发有限公司、罗得凯、祝梅慧、林红进、何爱东、罗素玉、何世睦、何艳、何方、罗思国对债务承担连带清偿责任。</t>
    <phoneticPr fontId="3" type="noConversion"/>
  </si>
  <si>
    <t>抵押人广西荔浦运昌房地产开发有限公司，抵押物为土地，位于荔浦县荔城镇建新街尚书巷横排岭。宗地土地面积为9863平方米，土地登记用途住宅用地，使用权类型为出让。</t>
    <phoneticPr fontId="3" type="noConversion"/>
  </si>
  <si>
    <t>项目有有效抵押物，抵押物位置好。</t>
    <phoneticPr fontId="3" type="noConversion"/>
  </si>
  <si>
    <t>保证人为荔浦县百利新村建设发展有限公司、廖植雄、莫小法、雷佳。</t>
    <phoneticPr fontId="3" type="noConversion"/>
  </si>
  <si>
    <t>抵押物为土地，位于桂林市荔浦县杜莫镇杜莫街，土地使用权的权属凭证为《国有土地使用权》（荔国用（2007）第Bb07047号）,地号224号，他项权证为荔土他项（2013）第0631号，抵押宗地土地面积为9483.5平方米，土地登记用途为商业用地，使用权类型为出让。</t>
    <phoneticPr fontId="3" type="noConversion"/>
  </si>
  <si>
    <t>兴安县锐鼎农资贸易有限公司</t>
    <phoneticPr fontId="3" type="noConversion"/>
  </si>
  <si>
    <t>兴安县</t>
    <phoneticPr fontId="3" type="noConversion"/>
  </si>
  <si>
    <t>保证人为桂林兴源房地产开发有限公司、蒋海平、傅玉珍、蒋建彪、熊忠海、何成恩、陈霄、李顺生、蒋满生。</t>
    <phoneticPr fontId="3" type="noConversion"/>
  </si>
  <si>
    <t>抵押物已处置完毕。</t>
    <phoneticPr fontId="3" type="noConversion"/>
  </si>
  <si>
    <t>平乐县</t>
    <phoneticPr fontId="3" type="noConversion"/>
  </si>
  <si>
    <t>曾湘江、曾湘华承担连带保证担保。</t>
    <phoneticPr fontId="3" type="noConversion"/>
  </si>
  <si>
    <t>抵押物为平乐县湘桂置业有限公司名下位于平乐县二塘镇桂隆街（二塘农产品批发市场）的土地使用权，土地面积16785.02㎡。</t>
    <phoneticPr fontId="3" type="noConversion"/>
  </si>
  <si>
    <t>平乐县新城装修装饰工程有限责任公司</t>
    <phoneticPr fontId="3" type="noConversion"/>
  </si>
  <si>
    <t>周志雄承担连带保证担保。</t>
    <phoneticPr fontId="3" type="noConversion"/>
  </si>
  <si>
    <t>抵押物为平乐县湘桂置业有限公司名下位于平乐县二塘镇桂隆街（二塘农产品批发市场）的土地使用权，土地面积20806.33㎡。</t>
    <phoneticPr fontId="3" type="noConversion"/>
  </si>
  <si>
    <t>鹿寨瑞福得农业开发有限公司</t>
    <phoneticPr fontId="3" type="noConversion"/>
  </si>
  <si>
    <t>鹿寨县</t>
    <phoneticPr fontId="3" type="noConversion"/>
  </si>
  <si>
    <t>自然人刘耀飞、陈放承担连带责任保证担保。</t>
    <phoneticPr fontId="3" type="noConversion"/>
  </si>
  <si>
    <t>抵押物为柳州市昌厦房地产开发有限公司名下位于鹿寨县鹿寨镇飞鹿大道68号昌厦御座的商铺13间，面积2196.16㎡。</t>
    <phoneticPr fontId="3" type="noConversion"/>
  </si>
  <si>
    <t>宜州市</t>
    <phoneticPr fontId="3" type="noConversion"/>
  </si>
  <si>
    <t>抵押</t>
    <phoneticPr fontId="3" type="noConversion"/>
  </si>
  <si>
    <t>抵押物为广西铁源房地产开发有限责任公司名下位于广西宜州市庆远镇城中西路20号11＃楼一层的商铺，面积1669.75平方。</t>
    <phoneticPr fontId="3" type="noConversion"/>
  </si>
  <si>
    <t>广西宜州市俊豪贸易有限责任公司</t>
    <phoneticPr fontId="3" type="noConversion"/>
  </si>
  <si>
    <t xml:space="preserve">覃铁军、韦志卷、韦菊华承担连带责任保证担保。    </t>
    <phoneticPr fontId="3" type="noConversion"/>
  </si>
  <si>
    <t>抵押物为广西铁源房地产开发有限责任公司名下位于宜州市庆远镇城中西路20号的商铺,建筑面积为995.58㎡。</t>
    <phoneticPr fontId="3" type="noConversion"/>
  </si>
  <si>
    <t>广西都安建兴机械有限公司</t>
    <phoneticPr fontId="3" type="noConversion"/>
  </si>
  <si>
    <t>都安县</t>
    <phoneticPr fontId="3" type="noConversion"/>
  </si>
  <si>
    <t xml:space="preserve">陈庆松、梁欢言、杨静、柳州合长机械有限责任公司担保。 </t>
    <phoneticPr fontId="3" type="noConversion"/>
  </si>
  <si>
    <t>利息计算至2017年8月20日</t>
    <phoneticPr fontId="3" type="noConversion"/>
  </si>
  <si>
    <t>广西洋成商贸有限责任公司</t>
  </si>
  <si>
    <t>广西洋成商贸有限责任公司、苏泽庚、许小红</t>
  </si>
  <si>
    <t>抵押物为：广西洋成商贸有限责任公司所有的抵押物位于钦州市子材东大街19号奥林名城9号楼3－12层144套商品房作为抵押，抵押物建筑面积6672.3平方米</t>
  </si>
  <si>
    <t>广西宝航贸易有限公司、南宁市旺建物资贸易有限责任公司、广西富瑞投资有限公司、苏泽庚、许小红</t>
  </si>
  <si>
    <t>抵押物为洋成公司和苏泽庚名下位于钦州市子材东大街19号奥林名城9号楼、8号楼的房产，共计28套,建筑面积总计1571.70㎡。</t>
  </si>
  <si>
    <t>抵押物已执行完毕</t>
  </si>
  <si>
    <t>质押+保证</t>
  </si>
  <si>
    <t>鲁豹、林进、广西南大物流有限公司、广西豪裕贸易有限公司</t>
    <phoneticPr fontId="3" type="noConversion"/>
  </si>
  <si>
    <t>质押物为各类钢材数量14440吨，质押物已不存在。</t>
    <phoneticPr fontId="3" type="noConversion"/>
  </si>
  <si>
    <t>质押钢材已经执行完毕</t>
  </si>
  <si>
    <t>广西远投投资有限公司、方升、赵日勇</t>
  </si>
  <si>
    <t>抵押物为方升、赵日勇名下位于田阳县田州镇隆平大道开发区A16区欧艺隆平市场5-外01号、35号、62号、63号、64-1号、64-2号、65-1号、65-2号的商铺，面积640.6㎡，对应债权金额1000万元,；2、方升、赵日勇名下位于田阳县田州镇隆平大道开发区A16区欧艺隆平市场1-101、102、103、104、105、106、107、108、109、110、111、112号的商铺，面积2861.97㎡，对应债权金额2100万元；3、广西方洲铝业有限公司名下位于平果县工业园铝产业区的工业用地面积26144.40㎡及地上工业用房面积15291.91㎡，对应债权金额2000万元。</t>
  </si>
  <si>
    <t>方升、黄立虎、刘利花</t>
  </si>
  <si>
    <t>抵押物为方升名下田阳县田州镇隆平大道开发区A16区欧艺隆平市场第5幢2层206号的商铺，面积：762.11㎡。</t>
  </si>
  <si>
    <t>广西合诚房地产开发有限公司</t>
    <phoneticPr fontId="3" type="noConversion"/>
  </si>
  <si>
    <t>南宁</t>
    <phoneticPr fontId="3" type="noConversion"/>
  </si>
  <si>
    <t>抵押物为合诚公司所有的位于邕宁县仙葫区南浦二级公路北线K9+465号北侧的土地使用权[宗地面积104622.05平方米，抵押面积为56838.46平方米（约85.26亩），为出让房地产用地，编号邕国用【2000】第0106079号]和位于仙葫经济开发区的土地使用权[宗地面积66615.33平方米，抵押面积为66615.33平方米（约99.92亩），为出让住宅用地，编号邕国用【2004】第0106701842号]。</t>
    <phoneticPr fontId="3" type="noConversion"/>
  </si>
  <si>
    <t>项目已诉讼，已申请恢复执行。</t>
    <phoneticPr fontId="3" type="noConversion"/>
  </si>
  <si>
    <t>抵押物所在的”丽水湾“项目环境优美，依山傍水，目前未开发的净地是南宁市区仅剩不多的可开发地块，具有极高的投资价值。</t>
    <phoneticPr fontId="3" type="noConversion"/>
  </si>
  <si>
    <t>范先生</t>
    <phoneticPr fontId="3" type="noConversion"/>
  </si>
  <si>
    <t>0771-2853108</t>
    <phoneticPr fontId="3" type="noConversion"/>
  </si>
  <si>
    <t>北海万基城房地产开发有限公司</t>
    <phoneticPr fontId="3" type="noConversion"/>
  </si>
  <si>
    <t>北海</t>
    <phoneticPr fontId="3" type="noConversion"/>
  </si>
  <si>
    <t>抵押+保证</t>
    <phoneticPr fontId="3" type="noConversion"/>
  </si>
  <si>
    <t>卢同成 赵冬梅</t>
    <phoneticPr fontId="3" type="noConversion"/>
  </si>
  <si>
    <t>已进入强制执行阶段。</t>
    <phoneticPr fontId="3" type="noConversion"/>
  </si>
  <si>
    <t>“金领阳光”项目地理位置优越。处于西南大道与贵州路交叉口，地处成熟的城市中心，距离北海市火车站约1.5公里，交通便利，各项公共配套设施齐全，周围有贵州路市场、逸夫小学、北海市第十五中学、北海市人民医院等。距离世界闻名的北海银滩仅3公里，12层以上可远眺海景。</t>
    <phoneticPr fontId="3" type="noConversion"/>
  </si>
  <si>
    <t>来宾宾馆</t>
    <phoneticPr fontId="3" type="noConversion"/>
  </si>
  <si>
    <t>来宾</t>
    <phoneticPr fontId="3" type="noConversion"/>
  </si>
  <si>
    <t>抵押物为来宾宾馆商业综合楼，建筑面积14000平方米</t>
    <phoneticPr fontId="3" type="noConversion"/>
  </si>
  <si>
    <t>来宾宾馆是来宾市唯一集住宿、娱乐的大型宾馆，在当地市场拥有一定知名度，是不可多得的商业投资项目。</t>
    <phoneticPr fontId="3" type="noConversion"/>
  </si>
  <si>
    <t>贵港市盈科数码有限公司</t>
    <phoneticPr fontId="3" type="noConversion"/>
  </si>
  <si>
    <t>贵港</t>
    <phoneticPr fontId="3" type="noConversion"/>
  </si>
  <si>
    <t>曾庆杰</t>
    <phoneticPr fontId="3" type="noConversion"/>
  </si>
  <si>
    <t>抵押物为曾庆杰所有的位于贵港市和平路188号(广汇·东湖城“岚湖嘉荷”16幢2-01号)的商业，房产号为房权证港北区字第10094990号，建筑面积559.21平方米，已于2012年12月04日办理抵押登记，登记编号为贵港房他证港北区字第352956号。</t>
    <phoneticPr fontId="3" type="noConversion"/>
  </si>
  <si>
    <t>终结本次执行。</t>
    <phoneticPr fontId="3" type="noConversion"/>
  </si>
  <si>
    <t>抵押物所在的广汇·东湖城“岚湖嘉荷”地理位置优越，商业整合度高，有一定的投资价值。</t>
    <phoneticPr fontId="3" type="noConversion"/>
  </si>
  <si>
    <t>宁世林</t>
    <phoneticPr fontId="3" type="noConversion"/>
  </si>
  <si>
    <t>抵押物为曾庆杰名下位于贵港市和平路188号（广汇·东湖城“岚湖嘉荷”）16幢2-02号、15幢2-02号、15幢2-01号的房产，三处商铺产权编号分别为贵港房权证港北区字第10083077、10078085、10082354号，建筑面积分别为477.01平方米、380.49平方米、409.28平方米，合计1266.78平方米，以上抵押物均已于2013年10月28日办理抵押登记，登记编号分别为贵港房他证港北区字第366156号、366157号、366158号。</t>
    <phoneticPr fontId="3" type="noConversion"/>
  </si>
  <si>
    <t>李家强、邬月明</t>
    <phoneticPr fontId="3" type="noConversion"/>
  </si>
  <si>
    <t>抵押物为张育恒名下所有的位于贵港市港北区和平路188号广汇东湖城岚嘉荷1幢4-1、3、4、5号商铺，房产证号分别为贵港房权证港北区字第10129994、10129996、10129999、10130000号、建筑面积分别为693.19平方米、174.48平方米、45.98平方米、193.37平方米，总建筑面积1107.02平方米。2014年6月30日上述四处商铺已经办理抵押登记，登记编号分别为贵港房他证港北区字第375939号、375941号、375942号、3759438号。
曾庆杰名下所有的位于贵港市港北区和平路188号（广汇东湖城“岚湖嘉荷”）21幢2-03号的房产[房权证号：贵港房权证港北区字第10136880号]为以上贷款提供抵押担保，该商铺建筑面积为643.26平方米；2014年6月30日该处房产已经办理抵押登记，登记编号为贵港房他证港北区字第375935号。</t>
    <phoneticPr fontId="3" type="noConversion"/>
  </si>
  <si>
    <t>梧州</t>
    <phoneticPr fontId="3" type="noConversion"/>
  </si>
  <si>
    <t>于光品、孙明鑫</t>
    <phoneticPr fontId="3" type="noConversion"/>
  </si>
  <si>
    <t xml:space="preserve"> 抵押物为梧州市万辉商贸投资有限公司名下的位于苍梧县龙圩镇西南大道362号20#地块，批发零售和城镇住宅用地，面积755.47平方米；21#地块，批发零售和城镇住宅用地，面积754.97平方米；34#地块，批发零售和城镇住宅用地，面积7689.74平方米，合计9200.18平方米（13.80亩）。</t>
    <phoneticPr fontId="3" type="noConversion"/>
  </si>
  <si>
    <t>抵押物为批发零售和城镇住宅用地，有一定的开发价值。</t>
    <phoneticPr fontId="3" type="noConversion"/>
  </si>
  <si>
    <t>覃祚花、罗上华、胡慧雄、蔡刚云</t>
    <phoneticPr fontId="3" type="noConversion"/>
  </si>
  <si>
    <t>抵押物已经处置完毕</t>
    <phoneticPr fontId="3" type="noConversion"/>
  </si>
  <si>
    <t>抵押物已经处置完毕。</t>
    <phoneticPr fontId="3" type="noConversion"/>
  </si>
  <si>
    <t>广西东博商业有限责任公司</t>
    <phoneticPr fontId="3" type="noConversion"/>
  </si>
  <si>
    <t>抵(质)押+保证</t>
    <phoneticPr fontId="3" type="noConversion"/>
  </si>
  <si>
    <t>谢应先、肖燕宁</t>
    <phoneticPr fontId="3" type="noConversion"/>
  </si>
  <si>
    <t>案件进入强制执行程序</t>
    <phoneticPr fontId="3" type="noConversion"/>
  </si>
  <si>
    <t>抵押物位于南宁市新民路59号的太阳广场，在当地有一定的知名度，客流集中，周边业态丰富，有一定的升值空间。</t>
    <phoneticPr fontId="3" type="noConversion"/>
  </si>
  <si>
    <t>肖燕宁、谢博俊、谢应先</t>
    <phoneticPr fontId="3" type="noConversion"/>
  </si>
  <si>
    <t>申请恢复执行中</t>
    <phoneticPr fontId="3" type="noConversion"/>
  </si>
  <si>
    <t>广西东日建筑工程有限责任公司</t>
    <phoneticPr fontId="3" type="noConversion"/>
  </si>
  <si>
    <t>横县</t>
    <phoneticPr fontId="3" type="noConversion"/>
  </si>
  <si>
    <t>南宁市铿莱贸易有限公司、闭华、何洲。</t>
    <phoneticPr fontId="3" type="noConversion"/>
  </si>
  <si>
    <t>案件进入强制执行程序</t>
  </si>
  <si>
    <t>抵押物为位于横县横州镇横州大道187号国际商贸城，与新汽车总站一路之隔，五分钟直达横州镇中心商业区、老客运站，项目周边四通八达、交通便利，前景良好</t>
    <phoneticPr fontId="3" type="noConversion"/>
  </si>
  <si>
    <t>防城港市</t>
    <phoneticPr fontId="3" type="noConversion"/>
  </si>
  <si>
    <t>无</t>
    <phoneticPr fontId="3" type="noConversion"/>
  </si>
  <si>
    <t>东兴市陶瓷厂以名下土地、厂房等固定资产抵押，土地面积为11695.75平方米，建筑占地3631.61平方米，未办理抵押登记。</t>
    <phoneticPr fontId="3" type="noConversion"/>
  </si>
  <si>
    <t>部分已诉讼，并进入执行程序</t>
    <phoneticPr fontId="3" type="noConversion"/>
  </si>
  <si>
    <t>该户债权对应有土地抵押物，区位较好，变现前景较好，具有一定的投资价值</t>
    <phoneticPr fontId="3" type="noConversion"/>
  </si>
  <si>
    <t>陈航</t>
    <phoneticPr fontId="3" type="noConversion"/>
  </si>
  <si>
    <t>0771-2831072</t>
    <phoneticPr fontId="3" type="noConversion"/>
  </si>
  <si>
    <t>以上信息仅供参考，其中利息包括收购利息和逾期罚息，其他利息及费用根据合同及法律文书另计，最终以借据、合同、生效法律文书等资料为准。</t>
    <phoneticPr fontId="3" type="noConversion"/>
  </si>
  <si>
    <t>广西壮族自治区五金矿产进出口防城公司</t>
    <phoneticPr fontId="3" type="noConversion"/>
  </si>
  <si>
    <t>保证</t>
    <phoneticPr fontId="3" type="noConversion"/>
  </si>
  <si>
    <t>机电部洛阳拖拉机研究所桂林试验站防城港服务部</t>
    <phoneticPr fontId="3" type="noConversion"/>
  </si>
  <si>
    <t>未诉讼</t>
    <phoneticPr fontId="3" type="noConversion"/>
  </si>
  <si>
    <t>该户资产有一定价值提升空间</t>
    <phoneticPr fontId="3" type="noConversion"/>
  </si>
  <si>
    <t>东兴市东梧宾馆筹建处</t>
    <phoneticPr fontId="3" type="noConversion"/>
  </si>
  <si>
    <t>抵押+信用</t>
    <phoneticPr fontId="3" type="noConversion"/>
  </si>
  <si>
    <t>该户债权中85万元贷款方式为信用，17万元以东梧宾馆全部财产作抵押，但无对应的抵押物，且未办理抵押登记手续。</t>
    <phoneticPr fontId="3" type="noConversion"/>
  </si>
  <si>
    <t>部分已诉讼并进入执行程序</t>
    <phoneticPr fontId="3" type="noConversion"/>
  </si>
  <si>
    <t>0771-2831072</t>
  </si>
  <si>
    <t>港口区红星3103-3105船罗德才</t>
    <phoneticPr fontId="3" type="noConversion"/>
  </si>
  <si>
    <t>防城县企沙水产站和防城县光坡乡企业办公室作</t>
    <phoneticPr fontId="3" type="noConversion"/>
  </si>
  <si>
    <t>该户债权用3103、3105、和3104、3106号船抵押，抵押物未办理抵押登记，因年代久远，已无法查证其现状。</t>
    <phoneticPr fontId="3" type="noConversion"/>
  </si>
  <si>
    <t>钦州市</t>
    <phoneticPr fontId="3" type="noConversion"/>
  </si>
  <si>
    <t>广西浦北县乐民水泥厂以该厂房产、及机械设备做抵押，机械设备已处置；抵押房产位于乐民镇建设街、支农路、茶园番，房产面积合计为33769.22平方米，房产占用四块土地，用地面积合计21274.79平方米，占地面积合计9827.81平方米，部分房产已拆除，剩余抵押房产面积为4209平方米。</t>
  </si>
  <si>
    <t>该户债权大部分已诉讼确权，部分债权有房产及土地等抵押物，变现前景较好，具有一定投资价值。</t>
    <phoneticPr fontId="3" type="noConversion"/>
  </si>
  <si>
    <t>广西钦州水泥有限责任公司以名下土地、水泥生产机械设备、库存水泥产品等作为抵押、其中水泥生产机械设备、库存水泥产品等抵押物因年代久远，无法在工商局查询核实；抵押土地位于钦南区康熙岭镇，性质为划拨工业用地，抵押土地面积：10747.20平方米。已办理抵押登记。</t>
    <phoneticPr fontId="3" type="noConversion"/>
  </si>
  <si>
    <t>该户债权部分已诉讼确权，部分债权有土地、机械设备等抵押物，变现前景较好，具有一定的投资价值</t>
    <phoneticPr fontId="3" type="noConversion"/>
  </si>
  <si>
    <t>钦州市水泥厂以该厂厂房、机械设备及土地等固定资产作为抵押物，土地位于钦南区黄屋屯镇屯光村委会沙白村，面积为60亩，以上抵押物均未办理抵押登记手续。</t>
    <phoneticPr fontId="3" type="noConversion"/>
  </si>
  <si>
    <t>该户债权有对应抵押物，区位较好，具有一定投资价值</t>
    <phoneticPr fontId="3" type="noConversion"/>
  </si>
  <si>
    <t>张功煜、张珍、张英廷、苏梅远、宁华玲</t>
    <phoneticPr fontId="3" type="noConversion"/>
  </si>
  <si>
    <t>抵押物为（1）广西远坤投资有限公司名下位于北海市北海大道38号东珠华庭1幢0101号的商铺，建筑面积3631.73㎡；（2）广西钦州市中润房地产开发有限公司名下的、位于钦州市北部湾北大道55号蓝天丽都的8间商铺，建筑面积2979.33㎡。</t>
    <phoneticPr fontId="3" type="noConversion"/>
  </si>
  <si>
    <t>已诉讼并进入执行阶段</t>
    <phoneticPr fontId="3" type="noConversion"/>
  </si>
  <si>
    <t>该户债权已诉讼确权，且有对应抵押物保存完好，地理位置较好，周边商业氛围浓厚，具有一定投资价值</t>
    <phoneticPr fontId="3" type="noConversion"/>
  </si>
  <si>
    <t>以上信息仅供参考，其中利息包括收购利息、逾期罚息、复利，迟延利息及其他费用依据判决书约定另计，最终金额以借据、合同、生效法律文书等资料为准。</t>
    <phoneticPr fontId="3" type="noConversion"/>
  </si>
  <si>
    <t>广西远坤投资有限公司</t>
    <phoneticPr fontId="3" type="noConversion"/>
  </si>
  <si>
    <t>张冠名、宁华玲</t>
    <phoneticPr fontId="3" type="noConversion"/>
  </si>
  <si>
    <t>抵押物为广西钦州市中润房地产开发有限公司名下位于钦州市北部湾北大道55号蓝天丽都的3间商铺，建筑面积948.51㎡。</t>
    <phoneticPr fontId="3" type="noConversion"/>
  </si>
  <si>
    <t>广西巴帝食品有限责任公司</t>
    <phoneticPr fontId="3" type="noConversion"/>
  </si>
  <si>
    <t>广西桂平市巴帝食品有限责任公司</t>
    <phoneticPr fontId="3" type="noConversion"/>
  </si>
  <si>
    <t>用于抵押的工业土地为广西巴帝公司所有的坐落于贵港市江南工业园区内的工业用地及其地上建筑物，土地建设用地号贵国用(2006)字第1571号，使用权面积19575.24平方米，地上建筑物产权证号分别为贵房权证字第037578、037579、037580号的房产，抵押面积3023.51平方米。以上建筑物已于2014年3月31日办理抵押登记，抵押登记编号分别为贵国土押他项(2014)第089号，贵港房他证字第371960号、371961号、371962号。</t>
    <phoneticPr fontId="3" type="noConversion"/>
  </si>
  <si>
    <t>未诉讼、进入破产清算。</t>
    <phoneticPr fontId="3" type="noConversion"/>
  </si>
  <si>
    <t>抵押资产位置优越，位于贵港市主要交通枢干旁边，毗邻学校，有一定的投资潜力。</t>
    <phoneticPr fontId="3" type="noConversion"/>
  </si>
  <si>
    <t>6571.00</t>
    <phoneticPr fontId="3" type="noConversion"/>
  </si>
  <si>
    <t>17656.27</t>
    <phoneticPr fontId="3" type="noConversion"/>
  </si>
  <si>
    <t>1、周华春；2、林兴车；3、张喜英；4、北海市和佳房地产开发有限公司</t>
  </si>
  <si>
    <t>该资产包14户企业原为北部湾钢材市场经营户，原贷款行是中国银行南宁市邕州支行，原贷款以北海市和佳房地产开发有限公司名下位于北海市四川路交新世纪大道东南角面积43260.8平方米土地抵押。现该地块已开发建设成曼哈顿商业广场（北海和佳广场），抵押物为“北海和佳广场”项目43260.8㎡土地使用权（减少2042套相应分摊土地面积）及1幢1227套面积52998.15平方米（其中商业769套面积28951.31平方米、住宅458套面积24046.84平方米）、2幢40套3681.61平方米、3幢15套住宅面积1872.65平方米，总计在建工程面积58552.41平方米。</t>
    <phoneticPr fontId="3" type="noConversion"/>
  </si>
  <si>
    <t>该资产包14户企业已全部诉讼，通过诉讼调解，由北海市和佳房地产开发有限公司承担14户企业全部债务偿还责任，原保证人继续承担保证责任。</t>
    <phoneticPr fontId="3" type="noConversion"/>
  </si>
  <si>
    <t>抵押物“和佳广场”项目地理位置优越，属于新开发的商业中心，大润发超市已入驻营业。</t>
    <phoneticPr fontId="3" type="noConversion"/>
  </si>
  <si>
    <t>覃先生</t>
    <phoneticPr fontId="3" type="noConversion"/>
  </si>
  <si>
    <t>0771-2853090</t>
    <phoneticPr fontId="3" type="noConversion"/>
  </si>
  <si>
    <t>1、郑青云；2、汪来花；3、北海市和佳房地产开发有限公司</t>
  </si>
  <si>
    <t>0771-2853091</t>
  </si>
  <si>
    <t>1、汤建新；2、高丽辉；3、北海市和佳房地产开发有限公司</t>
  </si>
  <si>
    <t>0771-2853092</t>
  </si>
  <si>
    <t>1、刘  建；2、邓江琴；3、北海市和佳房地产开发有限公司</t>
  </si>
  <si>
    <t>0771-2853093</t>
  </si>
  <si>
    <t>1、周细梅；2、孙绳茂；3、北海市和佳房地产开发有限公司</t>
  </si>
  <si>
    <t>0771-2853094</t>
  </si>
  <si>
    <t>1、徐庆明；2、叶海清；3、徐庆松；4、徐菊苹；5、北海市和佳房地产开发有限公司</t>
  </si>
  <si>
    <t>0771-2853095</t>
  </si>
  <si>
    <t>1、张小泉；2、宋东东；3、北海市和佳房地产开发有限公司</t>
  </si>
  <si>
    <t>0771-2853096</t>
  </si>
  <si>
    <t>1、郭天禅；2、郭天燕；3、北海市和佳房地产开发有限公司</t>
  </si>
  <si>
    <t>0771-2853097</t>
  </si>
  <si>
    <t>1、叶榅协；2、黄少英；3、北海市和佳房地产开发有限公司</t>
  </si>
  <si>
    <t>0771-2853098</t>
  </si>
  <si>
    <t>1、郑新春；2、颜建红；3、何连；4、北海市和佳房地产开发有限公司</t>
  </si>
  <si>
    <t>0771-2853099</t>
  </si>
  <si>
    <t>1、叶榅禄；2、吴高秀；3、叶黄平；4、北海市和佳房地产开发有限公司</t>
  </si>
  <si>
    <t>0771-2853100</t>
  </si>
  <si>
    <t>1、周华斌；2、颜建光；3、北海市和佳房地产开发有限公司</t>
  </si>
  <si>
    <t>0771-2853101</t>
  </si>
  <si>
    <t>广西润顺金属材料有限公司</t>
  </si>
  <si>
    <t>1、许建平；2、杨自葵；3、北海市和佳房地产开发有限公司</t>
  </si>
  <si>
    <t>0771-2853102</t>
  </si>
  <si>
    <t>1、肖树琴；2、叶寿华；3、北海市和佳房地产开发有限公司</t>
  </si>
  <si>
    <t>0771-2853103</t>
  </si>
  <si>
    <t>广西厚博贸易有限公司</t>
  </si>
  <si>
    <t>质押+保证</t>
    <phoneticPr fontId="3" type="noConversion"/>
  </si>
  <si>
    <t>1、郑孝赵；2、蒙芳；3、孙健；4、倪斐；5、广西万科融资性担保有限公司；6、广西壮锦钢材市场管理有限公司；7、广西居满钢铁有限公司；8、广西凯畅钢铁有限公司；9、广西鹏展钢铁有限公司；10、广西陶铸钢铁有限公司；11、广西泸办贸易有限公司</t>
  </si>
  <si>
    <t>该资产包10户企业原为壮锦钢材市场经营户，原贷款行是中国银行南宁市埌东支行。10户债务人相互之间各自出资业务保证金100万元左右为他人进行质押，由于未能按期偿还本息，所质押的业务保证金已被贷款行扣收用于偿还部分贷款本息。</t>
    <phoneticPr fontId="3" type="noConversion"/>
  </si>
  <si>
    <t>已起诉，法院已受理，但未判决。</t>
    <phoneticPr fontId="3" type="noConversion"/>
  </si>
  <si>
    <t>自然人作为保证人</t>
    <phoneticPr fontId="3" type="noConversion"/>
  </si>
  <si>
    <t>0771-2853104</t>
  </si>
  <si>
    <t>广西凯畅钢铁有限公司</t>
  </si>
  <si>
    <t>1、林青斌；2、黄海兰；3、孙健；4、倪斐；5、广西万科融资性担保有限公司；6、广西壮锦钢材市场管理有限公司；7、广西厚博贸易有限公司；8、广西居满钢铁有限公司；9、广西鹏展钢铁有限公司；10、广西陶铸钢铁有限公司；11、广西泸办贸易有限公司</t>
  </si>
  <si>
    <t>0771-2853105</t>
  </si>
  <si>
    <t>广西泸办贸易有限公司</t>
  </si>
  <si>
    <t>1、陈超；2、汤秀春；3、孙健；4、倪斐；5、广西万科融资性担保有限公司；6、广西壮锦钢材市场管理有限公司7、广西厚博贸易有限公司；8、广西居满钢铁有限公司；9、广西凯畅钢铁有限公司；10、广西鹏展钢铁有限公司；11、广西陶铸钢铁有限公司</t>
  </si>
  <si>
    <t>0771-2853106</t>
  </si>
  <si>
    <t>1、孙韶伟；2、陈海燕；3、孙健；4、倪斐；5、广西万科融资性担保有限公司；6、广西壮锦钢材市场管理有限公司；7、广西厚博贸易有限公司；8、广西居满钢铁有限公司；9、广西凯畅钢铁有限公司；10、广西鹏展钢铁有限公司；11、广西泸办贸易有限公司</t>
  </si>
  <si>
    <t>0771-2853107</t>
  </si>
  <si>
    <t>广西居满钢铁有限公司</t>
  </si>
  <si>
    <t>1、杨用华；2、杨诗杰；3、孙健；4、倪斐；5、广西万科融资性担保有限公司；6、广西壮锦钢材市场管理有限公司；7、广西厚博贸易有限公司；8、广西凯畅钢铁有限公司；9、广西鹏展钢铁有限公司；10、广西陶铸钢铁有限公司；11、广西泸办贸易有限公司</t>
  </si>
  <si>
    <t>0771-2853108</t>
  </si>
  <si>
    <t>广西鹏展钢铁有限公司</t>
  </si>
  <si>
    <t>1、陈圣炎；2、林海涛；3、孙健；4、倪斐；5、广西万科融资性担保有限公司；6、广西壮锦钢材市场管理有限公司；7、广西厚博贸易有限公司；8、广西居满钢铁有限公司；9、广西凯畅钢铁有限公司；10、广西陶铸钢铁有限公司；11、广西泸办贸易有限公司</t>
  </si>
  <si>
    <t>0771-2853109</t>
  </si>
  <si>
    <t>广西泰润钢铁有限公司</t>
  </si>
  <si>
    <t>1、刘日拾；2、刘新才；3、孙健；4、倪斐；5、广西万科融资性担保有限公司；6、广西壮锦钢材市场管理有限公司；7、广西乾盟钢铁有限公司；8、广西新时代钢铁有限公司；9、广西凯昂钢铁有限公司；广西泰润钢铁有限公司</t>
  </si>
  <si>
    <t>0771-2853110</t>
  </si>
  <si>
    <t>广西乾盟钢铁有限公司</t>
  </si>
  <si>
    <t>1、林石金；2、陈秀兰；3、孙健；4、倪斐；5、广西万科融资性担保有限公司；6、广西壮锦钢材市场管理有限公司；7、广西泰润钢铁有限公司；8、广西新时代钢铁有限公司；9、广西凯昂钢铁有限公司；9、广西乾盟钢铁有限公司</t>
  </si>
  <si>
    <t>0771-2853111</t>
  </si>
  <si>
    <t>广西新时代钢铁有限公司</t>
  </si>
  <si>
    <t>1、汤健；2、孙健；3、倪斐；4、广西万科融资性担保有限公司；5、广西壮锦钢材市场管理有限公司；6、广西泰润钢铁有限公司；7、广西乾盟钢铁有限公司；8、广西凯昂钢铁有限公司；9、广西新时代钢铁有限公司</t>
  </si>
  <si>
    <t>0771-2853112</t>
  </si>
  <si>
    <t>广西凯昂钢铁有限公司</t>
  </si>
  <si>
    <t>1、罗剑锋；2、罗家兴；3、孙健；4、倪斐；5、广西万科融资性担保有限公司；6、广西壮锦钢材市场管理有限公司；7、广西泰润钢铁有限公司；8、广西乾盟钢铁有限公司；9、广西新时代钢铁有限公司；10、广西凯昂钢铁有限公司</t>
  </si>
  <si>
    <t>0771-2853113</t>
  </si>
  <si>
    <t>浙江省桐乡市</t>
    <phoneticPr fontId="3" type="noConversion"/>
  </si>
  <si>
    <t>桐乡世贸中心有限公司、卢小丰、吴玉霞</t>
    <phoneticPr fontId="3" type="noConversion"/>
  </si>
  <si>
    <t>抵债资产：桐乡世贸中心四层商铺41间（分布在D区及E区）及对应分摊土地，建筑面积13,988.97平方米、对应分摊土地面积7,755.36平方米。</t>
    <phoneticPr fontId="3" type="noConversion"/>
  </si>
  <si>
    <t>法院已裁定以资抵债</t>
    <phoneticPr fontId="3" type="noConversion"/>
  </si>
  <si>
    <t>地处沪、杭、苏三角洲中，汇聚世界知名品牌皮革、皮草、箱包，集批发和零售于一体的大型皮草直营航母大型购物中心。</t>
    <phoneticPr fontId="3" type="noConversion"/>
  </si>
  <si>
    <t>0771-2800839</t>
    <phoneticPr fontId="3" type="noConversion"/>
  </si>
  <si>
    <t>柳州市八菱柴油机配件厂</t>
    <phoneticPr fontId="3" type="noConversion"/>
  </si>
  <si>
    <t>广西柳州</t>
    <phoneticPr fontId="3" type="noConversion"/>
  </si>
  <si>
    <t>柳州市八菱柴油机配件厂、柳州正菱鹿寨水泥有限公司、廖荣纳</t>
    <phoneticPr fontId="3" type="noConversion"/>
  </si>
  <si>
    <t>1、柳州市九菱贸易有限责任公司所有的位于中山中路1号（五星商业大厦）八层商铺，面积981.98平方米（破产财产）；2、廖美娜名下位于柳州市城站路1号荣昌商住楼1－5商铺，面积161.89平方米（非破产财产）。3.柳州正菱鹿寨水泥有限公司所有的位于柳州市鹿寨县鹿寨镇对亭村的土地及厂房，其中土地面积62577.40平方米，地上建筑物面积14810.12平方米（破产财产）。4.柳州正菱鹿寨水泥有限公司所有的位于柳州市鹿寨县鹿寨镇对亭村的土地及厂房，其中土地面积62577.40平方米。地上建筑物面积14810.12平方米（破产财产）。</t>
    <phoneticPr fontId="3" type="noConversion"/>
  </si>
  <si>
    <t>2018年7月6日，债权进入破产重整，该债权中有个人抵押的非破产财产正在申请强制执行。</t>
    <phoneticPr fontId="3" type="noConversion"/>
  </si>
  <si>
    <t>破产重整受偿确定，非破产财产也进入执行阶段。</t>
    <phoneticPr fontId="3" type="noConversion"/>
  </si>
  <si>
    <t>0771-2853087</t>
    <phoneticPr fontId="3" type="noConversion"/>
  </si>
  <si>
    <t>柳州市汽车齿轮总厂</t>
  </si>
  <si>
    <t>廖荣纳、正菱集团承担最高额连带保证担保。</t>
  </si>
  <si>
    <t>抵押物为柳州市汽车齿轮总厂名下的520台（套）机器设备和柳州市荣盛房地产开发有限责任公司名下位于柳州市航生路18路荣昌明珠园商业房地产34套，建筑面积总计1397.84㎡。</t>
    <phoneticPr fontId="3" type="noConversion"/>
  </si>
  <si>
    <t>2018年7月6日债权进入破产重整</t>
    <phoneticPr fontId="3" type="noConversion"/>
  </si>
  <si>
    <t>破产重整受偿确定。</t>
    <phoneticPr fontId="3" type="noConversion"/>
  </si>
  <si>
    <t>柳州市八菱柴油机配件厂</t>
  </si>
  <si>
    <t>柳州市柳南区汽车配件有限公司、柳州正菱集团有限公司、廖荣纳承担连带责任担保。</t>
  </si>
  <si>
    <t>1、柳州市八菱柴油机配件厂的机器设备265台（套）；2、柳州市八菱柴油机配件厂名下位于柳石路171号的工业用地，总面积27867.40㎡，以及其上的工业厂房、仓库、办公楼等建筑物15栋，总建筑面积16787.77㎡。</t>
    <phoneticPr fontId="3" type="noConversion"/>
  </si>
  <si>
    <t>广西广信建筑工程有限责任公司</t>
  </si>
  <si>
    <t xml:space="preserve">赵松水、钟德鸳、赵崇嘉
</t>
  </si>
  <si>
    <t>抵押物1、位于广西南宁市武鸣区灵源路110号（粤海酒楼）的商住楼，建筑面积共为4174.43平方米，设计用途为住宅、商铺；该房产有对应的土地使用权证，土地使用权面积为643.66平方米，土地性质为出让方式取得的，土地使用权证证号：武国用（2004）第0111999号，已办理抵押登记；抵押物2、位于广西南宁市青秀区仙葫大道中30号邕江湾别墅园E105号综合房地产，房屋所有权证: 邕房权证字第02468259号，建筑面积共为500.96平方米，设计用途为综合，已办理抵押登记。</t>
  </si>
  <si>
    <t>已诉讼保全，一审尚未开庭审理。</t>
  </si>
  <si>
    <t>抵押物为房产，容易变现。</t>
  </si>
  <si>
    <t>柳州市里昂商贸有限公司</t>
  </si>
  <si>
    <t>柳州</t>
  </si>
  <si>
    <t>余启彪、 李融融、李罡、王云、莫昔芳、肖丹、张远荣、柳州市金宇房地产开发有限公司、广西柳州中新房地产开发有限责任公司</t>
  </si>
  <si>
    <t>抵押物为柳州市金宇房地产开发有限公司名下位于柳州市高新一路北二巷2号东城•印象中心4栋2-2、2-4、2-5、3-1至3-5号，面积2030.66平方米的商用房。办理了抵押登记，他项权证编号为他项权证号为：柳房他证字第E0138444、E0138439、E0138442、E0138441、E0138446、E0138445、E0138443、E0138440号。抵押物存在租赁,租赁在抵押之前。</t>
  </si>
  <si>
    <t>已诉讼保全，一审未判决。</t>
  </si>
  <si>
    <t>抵押物为位置较好的商铺。</t>
  </si>
  <si>
    <t>桂林市南方电气技术有限责任公司</t>
  </si>
  <si>
    <t>桂林</t>
  </si>
  <si>
    <t>常良彰、唐艳、桂林金穗投资有限公司、韦乃政</t>
  </si>
  <si>
    <t xml:space="preserve">抵押物为第三方桂林金穗投资有限公司位于临桂县城人民路东南侧、二塘市场东北侧6489平方米商业、住宅用地国有土地使用权，总土地面积共6489平方米。土地地类为综合用地，使用权类型为出让，该土地上无建筑物，抵押他项权证号为：临国土抵押他项（2013）第329号。 </t>
  </si>
  <si>
    <t>已诉讼保全。抵押人已进入破产程序。</t>
  </si>
  <si>
    <t>抵押物足值。</t>
  </si>
  <si>
    <t>广西北祥物资贸易有限公司</t>
  </si>
  <si>
    <t>广西南宁市</t>
    <phoneticPr fontId="3" type="noConversion"/>
  </si>
  <si>
    <t>陈中华、林强、江涛</t>
    <phoneticPr fontId="3" type="noConversion"/>
  </si>
  <si>
    <t>抵押物为位于南宁市兴宁区友爱南路8号金之岛城市广场1C123商铺作，建筑面积为567.65平方米</t>
    <phoneticPr fontId="3" type="noConversion"/>
  </si>
  <si>
    <t>强制执行中</t>
    <phoneticPr fontId="3" type="noConversion"/>
  </si>
  <si>
    <t>省会城市地铁口物业</t>
    <phoneticPr fontId="3" type="noConversion"/>
  </si>
  <si>
    <t>柳州市聚振贸易有限公司</t>
  </si>
  <si>
    <t>张钟、覃柳葵、熊建红、王卫红、刘佳、韦春秀、广西佳利通房地产开发有限公司</t>
    <phoneticPr fontId="3" type="noConversion"/>
  </si>
  <si>
    <t>抵押物位于柳州市柳荫路112号雅江苑1栋1-5号商铺面积183.97平方米。</t>
    <phoneticPr fontId="3" type="noConversion"/>
  </si>
  <si>
    <t>城市老城区商铺，人流量充足</t>
    <phoneticPr fontId="3" type="noConversion"/>
  </si>
  <si>
    <t>柳州豪江贸易有限公司</t>
  </si>
  <si>
    <t>广西桂林市</t>
    <phoneticPr fontId="3" type="noConversion"/>
  </si>
  <si>
    <t>吴洪展，吴俊欢</t>
    <phoneticPr fontId="3" type="noConversion"/>
  </si>
  <si>
    <t>抵押物位于桂林市七星区漓江路23号银座1-3号市场、1-4号门面（房产面积合计：861.2㎡）、1-3号市场土地、1-4号门面对应土地面积合计：107.7㎡。</t>
    <phoneticPr fontId="3" type="noConversion"/>
  </si>
  <si>
    <t>广西海量科技有限公司</t>
  </si>
  <si>
    <t>谢永希、李泽伟、廖晨希、潘荫强、刘中泉、梁莉莉</t>
  </si>
  <si>
    <t>众汇家居公司提供位于环江县思恩镇凯丰小区C8-A、D号及D3、D4号商铺（2870.83平方米）抵押，已办理了抵押登记，抵押物目前处于出租状态，押物租赁时间约1-6年不等。</t>
  </si>
  <si>
    <t>已诉讼保全，申请执行中。</t>
  </si>
  <si>
    <t>抵押物位处环江县中心地域的农贸市场，出租率教高。</t>
  </si>
  <si>
    <t>岑溪市新鸿基陶瓷有限公司</t>
  </si>
  <si>
    <t>岑溪</t>
  </si>
  <si>
    <t>黎富华、罗心玲、黎富广、谭少凤</t>
  </si>
  <si>
    <t>黎富华位于广东省佛山市南海区西樵官山城区江滨花园富华七街20号房产面积857.88平方米及对应土地使用权面积682.18平米【粤房地他项权证佛字第0212028974号，不动产登记号：粤（2017）佛南不动产证明第0331098号】，黎富广位于广东省佛山市南海区西樵官山城区江滨花园富华七街18号房产面积857.88平方米及对应土地使用权面积682.18平米抵押担保【粤房地他项权证佛字第0212028975号】。</t>
  </si>
  <si>
    <t>抵押物为住宅用房，位置、质量较好。</t>
  </si>
  <si>
    <t>梧州市绿园农资有限责任公司</t>
  </si>
  <si>
    <t>梧州</t>
  </si>
  <si>
    <t>卢锦成、张东海</t>
  </si>
  <si>
    <t>抵押物为位于梧州市新兴二路50-4号京梧庭园小区一楼第11、12、13、14、16、17、18号7间商铺（面积621㎡）。</t>
  </si>
  <si>
    <t>抵押物为位于梧州市中心的一楼商铺。</t>
  </si>
  <si>
    <t>柳州市诚厚贸易有限公司来宾分公司</t>
  </si>
  <si>
    <t>来宾</t>
  </si>
  <si>
    <t>柳州市银宇房地产开发有限公司、梁丽春、黎耀林、黎梦静、公希喆、郭也萌</t>
  </si>
  <si>
    <t>柳州市银宇房地产开发有限公司提供其自有的位于来宾市古三路东138号丽景苑商业城西1-24至1-27、丽景苑商业城西2-1至2-39、S-59-2至S-67-2、C-78二层西门2（南）、二层西门2（北），共65间商业房地产作抵押，已办妥抵押权抵押登记（来房他证字第4504400032856号）。</t>
  </si>
  <si>
    <t>来宾市丽景文化传媒有限公司</t>
  </si>
  <si>
    <t>柳州市银宇房地产开发有限公司、梁丽春、黎耀林、公希喆、黎梦静、郭也萌</t>
  </si>
  <si>
    <t>柳州市屏山大道京港小区3-14栋312号别墅、来宾市古三路东138号丽景苑商业城54间商铺、来宾市维林大道418号丽景人家47间商铺。</t>
  </si>
  <si>
    <t>广西矿建集团有限公司</t>
  </si>
  <si>
    <t>柳州市</t>
    <phoneticPr fontId="10" type="noConversion"/>
  </si>
  <si>
    <t>无</t>
    <phoneticPr fontId="10" type="noConversion"/>
  </si>
  <si>
    <t>抵押物为广西安泰房地产有限责任公司所有位于贵港市平南县工业园的土地使用权及厂房，其中厂房建筑面积合计为52358.96平方米，土地面积合计为16978.94平方米。</t>
    <phoneticPr fontId="3" type="noConversion"/>
  </si>
  <si>
    <t>二审已判，拟申请执行。</t>
    <phoneticPr fontId="10" type="noConversion"/>
  </si>
  <si>
    <t>该抵押物为专业标准厂房且位置优越。</t>
    <phoneticPr fontId="3" type="noConversion"/>
  </si>
  <si>
    <t>0771-2853091</t>
    <phoneticPr fontId="3" type="noConversion"/>
  </si>
  <si>
    <t>广西桂林天然食品股份有限公司</t>
  </si>
  <si>
    <t>灌阳县</t>
    <phoneticPr fontId="10" type="noConversion"/>
  </si>
  <si>
    <t>张金华、戴凤明</t>
    <phoneticPr fontId="10" type="noConversion"/>
  </si>
  <si>
    <t>抵押物为灌阳县兴新福利锰业有限公司所有位于灌阳镇西山坪工业区5003.98平方米的综合楼和17523平方米的工业用地。</t>
    <phoneticPr fontId="3" type="noConversion"/>
  </si>
  <si>
    <t>终结本次执行程序</t>
    <phoneticPr fontId="10" type="noConversion"/>
  </si>
  <si>
    <t>该抵押物位置优越。</t>
    <phoneticPr fontId="3" type="noConversion"/>
  </si>
  <si>
    <t>桂林荣发畜牧有限责任公司</t>
    <phoneticPr fontId="3" type="noConversion"/>
  </si>
  <si>
    <t>兴安县</t>
    <phoneticPr fontId="10" type="noConversion"/>
  </si>
  <si>
    <t>左德荣、雷爱元</t>
    <phoneticPr fontId="10" type="noConversion"/>
  </si>
  <si>
    <t>抵押物为桂林荣发畜牧有限责任公司、左德荣所有位于兴安县榕江镇5519.32平方米房产及16640.1平方米工业用地。</t>
    <phoneticPr fontId="3" type="noConversion"/>
  </si>
  <si>
    <t>该抵押物原为专业养殖厂房且位置优越。</t>
    <phoneticPr fontId="3" type="noConversion"/>
  </si>
  <si>
    <t>广西钦州大华商贸有限公司</t>
    <phoneticPr fontId="3" type="noConversion"/>
  </si>
  <si>
    <t>钦州</t>
    <phoneticPr fontId="10" type="noConversion"/>
  </si>
  <si>
    <t>余莉、翁建敏、林泽旺、余美河、余美河、周训吉、周训良、林文胜、陈传华、秦能祥、林之青、翁林航、郭华钦、陈眉妹、林美华、广西钦州大华房地产开发有限公司</t>
    <phoneticPr fontId="10" type="noConversion"/>
  </si>
  <si>
    <t>抵押物分别为余莉、翁建敏、林泽旺、余美河所有位于钦州市钦州港大道9间商铺面积共433.35平方米和住宅4套面积共449.72平方米。</t>
    <phoneticPr fontId="3" type="noConversion"/>
  </si>
  <si>
    <t>钦州中院驳回重审。</t>
    <phoneticPr fontId="10" type="noConversion"/>
  </si>
  <si>
    <t>判决书错误，中院自行重审。</t>
    <phoneticPr fontId="10" type="noConversion"/>
  </si>
  <si>
    <t>广西钦州金达装潢装饰工程有限责任公司</t>
  </si>
  <si>
    <t>韦丹华、周训吉、翁建锦、翁金香、广西钦州大华房地产开发有限公司</t>
    <phoneticPr fontId="10" type="noConversion"/>
  </si>
  <si>
    <t>拟申请执行</t>
    <phoneticPr fontId="10" type="noConversion"/>
  </si>
  <si>
    <t>申请执行</t>
    <phoneticPr fontId="10" type="noConversion"/>
  </si>
  <si>
    <t>广西钦州市丰达广告传媒有限公司</t>
  </si>
  <si>
    <t>赖崇潮、曾  敏、李怀丰、李艳焕、陈冰冰、曾墨华、周训吉、广西钦州大华房地产开发有限公司</t>
    <phoneticPr fontId="10" type="noConversion"/>
  </si>
  <si>
    <t>抵押物为广西钦州大华房地产开发有限公司所有位于钦州市永福东大街19号富贵世家商住小区地下室共计217个车位，面积合计5440.18平方米。</t>
    <phoneticPr fontId="3" type="noConversion"/>
  </si>
  <si>
    <t>广西祖邦贸易有限公司</t>
  </si>
  <si>
    <t>林青云、曾  勇、吴华芳、周训吉、广西钦州大华房地产开发有限公司</t>
    <phoneticPr fontId="10" type="noConversion"/>
  </si>
  <si>
    <t>抵押物为广西钦州大华房地产开发有限公司所有位于钦州市永福东大街19号大华富贵世家商住小区19套住宅面积2923.46平方米，地下室车位47个面积1170.67平方米。</t>
    <phoneticPr fontId="3" type="noConversion"/>
  </si>
  <si>
    <t>广西北部湾钢结构工程有限公司</t>
  </si>
  <si>
    <t>陈宝云、郑冬灵、徐巧萍、陈宝龙</t>
    <phoneticPr fontId="10" type="noConversion"/>
  </si>
  <si>
    <t>抵押物为广西北部湾钢结构工程有限公司所有位于钦州市钦北区大垌镇皇马工业集中区一区工业土地使用权面积16462.82平方米和钢结构工业厂房面积5759.34平方米。</t>
    <phoneticPr fontId="3" type="noConversion"/>
  </si>
  <si>
    <t>钦州正兴矿产经营有限公司</t>
  </si>
  <si>
    <t>刘家京、刘家康、黄进合、黄敬寓、彭小燕、刘梅修、钦州市钦北区大垌金山风景苗木种植场</t>
    <phoneticPr fontId="10" type="noConversion"/>
  </si>
  <si>
    <t>抵押物为刘家京、刘家康所有位于钦州市永福西大街21号7幢商03、商04、商05号及1幢商07号商铺，总建筑面积为218平方米。</t>
    <phoneticPr fontId="3" type="noConversion"/>
  </si>
  <si>
    <t>平南县永佳船务有限责任公司</t>
  </si>
  <si>
    <t>平南县</t>
    <phoneticPr fontId="10" type="noConversion"/>
  </si>
  <si>
    <t>邓瑞玲、梁伟杰、曾冬妮、曾思欣、
曾冬钊。</t>
    <phoneticPr fontId="10" type="noConversion"/>
  </si>
  <si>
    <t>抵押物为梁伟杰、曾思欣所有位于平南县瑞雁大道（汇金小区E幢商住楼1-5楼01号）的商业房地产面积2339.38平方米。</t>
    <phoneticPr fontId="3" type="noConversion"/>
  </si>
  <si>
    <t>广西宾阳县力沃房地产开发有限公司</t>
    <phoneticPr fontId="3" type="noConversion"/>
  </si>
  <si>
    <t>广西宾阳</t>
    <phoneticPr fontId="3" type="noConversion"/>
  </si>
  <si>
    <t>抵押+质押+保证</t>
    <phoneticPr fontId="3" type="noConversion"/>
  </si>
  <si>
    <t>陈孝先、潘凤钗、陈琴弟、李秋花</t>
    <phoneticPr fontId="3" type="noConversion"/>
  </si>
  <si>
    <t xml:space="preserve">抵押物为广西宾阳县力沃房地产开发有限公司所有位于宾阳县商贸城城东新区“宾阳商贸中心”和“力沃广场”项目合计面积99,012.31平方米房地产，包括项目5#楼一至三层商业房地产面积4,677.18平方米、项目负一层商业房地产面积13,823平方米、项目负一层停车场面积48,061.26平方米及项目7#楼一至四层商业房地产面积23,976.27平方米、六至十七层公寓150套面积8,474.60平方米。质押物为广西宾阳县力沃房地产开发有限公司100%股权，已办理股权质押登记手续。
</t>
    <phoneticPr fontId="3" type="noConversion"/>
  </si>
  <si>
    <t>二审已判决生效，拟申请执行</t>
    <phoneticPr fontId="3" type="noConversion"/>
  </si>
  <si>
    <t xml:space="preserve">一是项目地理位置优越，规划设计优秀，市场前景良好；二是抵押物已完工，大部分已在经营中，抵押率低，债权权益有保障；三是债务企业已申请破产清算，企业债权债务比较明晰，有利于投资者控制风险;同时可通过收购本债权介入破产清算工作实现其他收益。
</t>
    <phoneticPr fontId="3" type="noConversion"/>
  </si>
  <si>
    <t>该债权金额计算至2017年6月23日（破产受理之日）</t>
    <phoneticPr fontId="3" type="noConversion"/>
  </si>
  <si>
    <t>广西旺达房地产开发投资有限公司</t>
    <phoneticPr fontId="3" type="noConversion"/>
  </si>
  <si>
    <t>胡大涛、鄢萍</t>
    <phoneticPr fontId="3" type="noConversion"/>
  </si>
  <si>
    <t>抵押物为一是广西旺达房地产开发投资有限公司所有位于南宁市沙井大道39号土地使用权面积49521.87平方米，已办理相应的抵押登记手续；该土地不动产权证书号为南宁国用（2013）第606824号，为出让批发零售、商务金融（办公）用地；二是广西旺达房地产开发投资有限公司所有位于南宁市沙井大道39号土地使用权面积56947.48平方米和南宁国际贸易中心G型商业、B1型商业A区房产面积4869.31平方米，已办理抵押登记手续；其中该土地不动产权证书号为南宁国用（2014）第624407号，为出让批发零售、商务金融（办公）用地。质押物为广西旺达房地产开发投资有限公司100%股权，已办理股权质押登记手续。</t>
    <phoneticPr fontId="3" type="noConversion"/>
  </si>
  <si>
    <t>一是项目区域好，为南宁市江南区核心商业区；二是项目已建成近14万平方米商业街区和大健康文化旅游综合体，前景非常好。该项目于2019年 6 月份被国家文旅部优选为文化旅游投融资项目单位，9 月份获评国家 AAAA 级景区，11 月 16 日被广西自治区党委、政府列入高质量发展文化旅游核心大项目；三是抵质押物已办理登记手续，产权清晰；项目C地块上商业房产已全部建成，大部分已在经营；项目D地块85.42亩为未开发净地，尚可投资开发。</t>
    <phoneticPr fontId="3" type="noConversion"/>
  </si>
  <si>
    <t>广西德保锦源贸易有限责任公司</t>
    <phoneticPr fontId="3" type="noConversion"/>
  </si>
  <si>
    <t>广西百色德保县</t>
    <phoneticPr fontId="3" type="noConversion"/>
  </si>
  <si>
    <t>广西德保新振锰业有限公司、零才兴、唐金月、韦德青、农花莲、农大保、农金旁</t>
    <phoneticPr fontId="3" type="noConversion"/>
  </si>
  <si>
    <t>抵押物为位于百色市德保县足荣工业集中区五里湾片区的土地使用权及房产，土地总面积31885.5平方米、房产面积8602.67平方米。</t>
    <phoneticPr fontId="3" type="noConversion"/>
  </si>
  <si>
    <t>成熟生产企业，主营为矿产品贸易及铁合金（硅锰合金）冶炼等</t>
    <phoneticPr fontId="3" type="noConversion"/>
  </si>
  <si>
    <t>广西北海市</t>
    <phoneticPr fontId="3" type="noConversion"/>
  </si>
  <si>
    <t>抵债实物资产:位于北海市长青路16号"领秀一方"楼盘的9套商铺(建筑面积1415.05平方米)及392个车位.</t>
    <phoneticPr fontId="3" type="noConversion"/>
  </si>
  <si>
    <t>抵债资产位于北海市老城区中心,交通便利、人流量充足,可整体可单户资产出售、出租（整体优先，租赁期不超过2年）。</t>
    <phoneticPr fontId="3" type="noConversion"/>
  </si>
  <si>
    <t>南宁童乐乳业有限责任公司</t>
    <phoneticPr fontId="3" type="noConversion"/>
  </si>
  <si>
    <t>黄小瑜、方亮、何成贤</t>
    <phoneticPr fontId="3" type="noConversion"/>
  </si>
  <si>
    <t>抵押物为：（1）位于南宁市西乡塘区腾飞路与大学西路交汇西北侧的“童乐嘉园”项目在建工程7680.29平方米(其中：8套商铺建筑面积265.8平方米，车位建筑面积7414.49平方米)；（2）南宁新华街26号现房商铺一套329.27平米。</t>
    <phoneticPr fontId="3" type="noConversion"/>
  </si>
  <si>
    <t>省会城市地铁口、大学校区旁物业</t>
    <phoneticPr fontId="3" type="noConversion"/>
  </si>
  <si>
    <t>抵押物为：位于南宁市西乡塘区腾飞路与大学西路交汇西北侧的“童乐嘉园”项目二期在建工程21,660.08平方米（其中：6套商铺8,499.66平方米，地下室13,160.42平方米）。</t>
    <phoneticPr fontId="3" type="noConversion"/>
  </si>
  <si>
    <t>广西南方鸿基投资有限公司</t>
    <phoneticPr fontId="3" type="noConversion"/>
  </si>
  <si>
    <t>广西平果县</t>
    <phoneticPr fontId="3" type="noConversion"/>
  </si>
  <si>
    <t>抵押物为：其位于广西区平果县马头镇平中路的“中环商业广场”项目在建工程面积12,368.12平方米房产；质押物为广西南方鸿基投资有限公司100%股权提的押担保。</t>
    <phoneticPr fontId="3" type="noConversion"/>
  </si>
  <si>
    <t>二审判决，正在申请强制执行及申请再审</t>
    <phoneticPr fontId="3" type="noConversion"/>
  </si>
  <si>
    <t>县城成熟商住中心体</t>
    <phoneticPr fontId="3" type="noConversion"/>
  </si>
  <si>
    <t>南宁市卡巴杰特贸易有限公司</t>
  </si>
  <si>
    <t>南宁市</t>
  </si>
  <si>
    <t>法人卢振忠、配偶黄彩案连带保证。</t>
  </si>
  <si>
    <t xml:space="preserve">
抵押担保：抵押物为潘有悦、朱雪萍名下位于广西大化县红电街王秀大道3号望阳、曦龙湾住宅小区35号楼一层农贸市场的房屋，面积1731.8平米，是位于小区内的一楼市场。</t>
  </si>
  <si>
    <t xml:space="preserve">
执行</t>
  </si>
  <si>
    <t>抵押物为小区底商</t>
  </si>
  <si>
    <t>18589925985</t>
  </si>
  <si>
    <t>广西双金彩印包装有限公司</t>
  </si>
  <si>
    <t>保证</t>
  </si>
  <si>
    <t>已查封保证人财产如下：担保人严艳明名下广西南宁市兴宁区长罡路1-8号丰业橄榄宿花雨阁1层104号房，面积81.92平方米；严艳明名下广西南宁市青秀区英华路51号半岛康城8号楼2单元8-2-1803号，面积215.39平方米；严艳明名下广西南宁市青秀区英华路51号半岛康城地下室8-60号，面积35.74平方米、符征荣名下位于南宁市西乡塘区火炬路4号恒通公寓3单元201号，面积145.42平方米、杨慧华名下位于南宁市江南区凤江路6号东盟和城30号楼二十四层2406号房产，面积89.94平方米。</t>
  </si>
  <si>
    <t>可追偿保证人</t>
  </si>
  <si>
    <t>柳州市篮鹏贸易有限责任公司</t>
  </si>
  <si>
    <t>柳州市</t>
  </si>
  <si>
    <t>企业实际控制人叶鹏翔提供连带责任担保。</t>
  </si>
  <si>
    <t>抵押物位于柳州市老城区，债务人有还款意愿</t>
  </si>
  <si>
    <t>广西金伍岳能源集团有限公司</t>
  </si>
  <si>
    <t>广西防城港银联房地产开发有限公司</t>
  </si>
  <si>
    <t>广西丰浩实业有限公司、来宾市铭鑫实业有限公司</t>
  </si>
  <si>
    <t>贵港市华景房地产开发有限公司</t>
  </si>
  <si>
    <t>桂林三宝生物科技有限公司</t>
  </si>
  <si>
    <t>广西壮族自治区农业生产资料总公司复合肥料厂</t>
  </si>
  <si>
    <t>广西富满地农资集团股份有限公司</t>
  </si>
  <si>
    <t>广西富满地农资连锁配送有限公司</t>
  </si>
  <si>
    <t>广西睡宝床垫集团有限公司</t>
  </si>
  <si>
    <t>广西丰浩糖业巴马制糖有限公司</t>
  </si>
  <si>
    <t>南宁市弘毅商贸有限公司</t>
  </si>
  <si>
    <t>柳州市春瑞贸易有限公司</t>
  </si>
  <si>
    <t>广西民族包装有限责任公司</t>
  </si>
  <si>
    <t>广西农辉置业有限公司</t>
  </si>
  <si>
    <t>广西聚志科技有限责任公司</t>
  </si>
  <si>
    <t>桂林天凤生态养殖有限公司</t>
  </si>
  <si>
    <t>柳州市麟轩经贸有限公司</t>
  </si>
  <si>
    <t>柳州市汉泽贸易有限公司</t>
  </si>
  <si>
    <t>凭祥市才源实业有限责任公司</t>
  </si>
  <si>
    <t>柳州九怡物资贸易有限公司</t>
  </si>
  <si>
    <t>南宁市映山家电有限责任公司</t>
  </si>
  <si>
    <t>广西军安华夏投资有限责任公司</t>
  </si>
  <si>
    <t>广西丰浩糖业集团有限公司</t>
  </si>
  <si>
    <t>凭祥市春华酒业有限公司</t>
  </si>
  <si>
    <t>柳州市方东房地产开发有限公司</t>
  </si>
  <si>
    <t>桂林市中轩投资有限公司</t>
  </si>
  <si>
    <t>桂林市安源汽车运输有限公司</t>
  </si>
  <si>
    <t>桂林市金益齿轮有限责任公司</t>
  </si>
  <si>
    <t>广西阳谷生态农业有限责任公司</t>
  </si>
  <si>
    <t>桂林市泰泽建筑工程有限公司</t>
  </si>
  <si>
    <t>桂林市宝鑫贸易有限公司</t>
  </si>
  <si>
    <t>桂林市鑫源电力投资开发有限公司</t>
  </si>
  <si>
    <t>桂林沃客信息技术有限公司</t>
  </si>
  <si>
    <t>桂林鑫鹰电子科技有限公司</t>
  </si>
  <si>
    <t>桂林海明贸易有限公司</t>
  </si>
  <si>
    <t>桂林鑫佰利纸业有限公司</t>
  </si>
  <si>
    <t>桂林港丰商贸有限公司</t>
  </si>
  <si>
    <t>桂林市正德彩色包装印务有限公司</t>
  </si>
  <si>
    <t>桂林国石坊鸡血玉矿业有限公司</t>
  </si>
  <si>
    <t>广西海佳农业发展有限公司</t>
  </si>
  <si>
    <t>广西杰莱饲料有限公司</t>
  </si>
  <si>
    <t>柳州市华宗贸易有限公司</t>
  </si>
  <si>
    <t>柳州市问鼎科技贸易有限公司</t>
  </si>
  <si>
    <t>柳州市光硕贸易有限责任公司</t>
  </si>
  <si>
    <t>广西博钜投资有限公司</t>
  </si>
  <si>
    <t>柳州市利阳贸易有限责任公司</t>
  </si>
  <si>
    <t>柳州来润贸易有限公司</t>
  </si>
  <si>
    <t>柳州市金众商贸有限公司</t>
  </si>
  <si>
    <t>柳州市生辉动力配件厂</t>
  </si>
  <si>
    <t>柳州市同兴五金模具有限公司</t>
  </si>
  <si>
    <t>柳州市露朝贸易有限公司</t>
  </si>
  <si>
    <t>广西柳州业驰贸易有限公司</t>
  </si>
  <si>
    <t>广西旭帆装饰工程有限公司</t>
  </si>
  <si>
    <t>河池市泰源矿业有限公司</t>
  </si>
  <si>
    <t>广西物资储备有限公司</t>
  </si>
  <si>
    <t>广西来宾华美纸业有限公司</t>
  </si>
  <si>
    <t>广西田阳华美纸业有限公司</t>
  </si>
  <si>
    <t>广西华美纸业销售有限公司</t>
  </si>
  <si>
    <t>广西金河矿业股份有限公司</t>
  </si>
  <si>
    <t>广西多泰商贸有限公司</t>
  </si>
  <si>
    <t>广西有色再生金属有限公司</t>
  </si>
  <si>
    <t>广西崇左华美纸业有限公司</t>
  </si>
  <si>
    <t>广西有色金属集团有限公司</t>
  </si>
  <si>
    <t>广西五鸿建设集团有限公司</t>
  </si>
  <si>
    <t>广西华兴粮食物流有限公司</t>
  </si>
  <si>
    <t>广西钦州恒通货柜码头仓储有限公司</t>
  </si>
  <si>
    <t xml:space="preserve">广西防城港瑞达海运有限公司 </t>
  </si>
  <si>
    <t>柳州市正荣贸易有限公司</t>
  </si>
  <si>
    <t>广西顺澳贸易有限公司</t>
  </si>
  <si>
    <t>广西拓均洋钢铁有限公司</t>
  </si>
  <si>
    <t>广西汇鸿投资开发有限公司</t>
  </si>
  <si>
    <t>广西金荣纸业有限公司</t>
  </si>
  <si>
    <t>平果亚洲铝业有限公司</t>
  </si>
  <si>
    <t>广西平果隆裕德建材贸易有限公司</t>
  </si>
  <si>
    <t>广西新正耀节能科技有限公司</t>
  </si>
  <si>
    <t>广西平果铝宝帅门业有限公司</t>
  </si>
  <si>
    <t>广西钦州宇佳投资有限公司</t>
  </si>
  <si>
    <t>南宁汶中房地产开发有限公司</t>
  </si>
  <si>
    <t>来宾市宾江商贸有限责任公司</t>
  </si>
  <si>
    <t>东兴市和德房地产开发有限公司</t>
  </si>
  <si>
    <t>广西百舜集团有限公司</t>
  </si>
  <si>
    <t>广西森泰源木业有限公司</t>
  </si>
  <si>
    <t>无</t>
  </si>
  <si>
    <t>广西明利集团有限公司</t>
  </si>
  <si>
    <t>林军、唐映提供最高额保证担保</t>
  </si>
  <si>
    <t>位于钦州港勒沟作业区面积为13333.08平方米的仓储用地的土地使用权为抵押物；3万吨电子级磷酸生产线壹条为抵押物；30万吨食品磷酸生产线等为抵押物；位于防城港市港口东部吹填区面积为159414.095平方米工业、仓储用地的土地使用权为抵押物；位于防城港市港口东部吹填区面积为11337.68平方米仓储用地的土地使用权为抵押物；位于防城港市港口东部吹填区面积为159414.095平方米工业、仓储用地的土地使用权为抵押物；位于防城港市港口东部吹填区面积为11337.68平方米仓储用地的土地使用权为抵押物；位于钦州港工业园4-4地块面积为13613.89平方米的土地使用权为抵押物；年产5万吨磷酸生产线、年产3万吨磷酸生产线、年产2万吨磷酸生产线，3套设备共117套（台）等为抵押物；位于防城港市港口区东部吹填区面积为159414.095平方米的土地使用权为抵押物；该项目质押物为：新三板公司广西明利创新实业股份有限公司700万股股票（质押权利凭证编号：1606270030）；南宁碧锦旅游发展有限责任公司6633万元股权【股权出质设立登记通知书编号：（武鸣）股质登记设字[2016]第36号】；明利集团26800万元股权【股权出质设立登记通知书编号：（钦）股质登记设字[2016]第57号】；南宁市利丰小额贷款股份有限公司1000万股股权【股权出质设立登记通知书编号：（南）股质登记设字[2016]第393号】；南宁市利丰小额贷款股份有限公司1000万股股权【股权出质设立登记通知书编号：（南）股质登记设字[2016]第393号】；明利集团10786.77万元股权【股权出质设立登记通知书编号：（钦）股质登记设字[2016]第58号】；明利集团3219.64万元股权【股权出质设立登记通知书编号：（钦）股质登记设字[2016]第61号】；明利集团1449.31万元股权【股权出质设立登记通知书编号：（钦）股质登记设字[2016]第59号】；明利集团644.28万元股权【股权出质设立登记通知书编号：（钦）股质登记设字[2016]第60号】；明利集团430万股股权【股权质押登记编号：1605120020】。</t>
  </si>
  <si>
    <t>执行</t>
  </si>
  <si>
    <t>明利系食品级磷酸市场占有率在行业内排名第二</t>
  </si>
  <si>
    <t>广西明利化工有限公司</t>
  </si>
  <si>
    <t>钦州市</t>
  </si>
  <si>
    <t>明利集团、林军、唐映提供最高额保证担保</t>
  </si>
  <si>
    <t>位于防城港市港口区公车工业园B区兴化路西北侧面积为88358.54平方米的土地使用权提供抵押担保；</t>
  </si>
  <si>
    <t xml:space="preserve">防城港申达通实业有限公司 </t>
  </si>
  <si>
    <t>防城港</t>
  </si>
  <si>
    <t>位于防城港市港口区公车工业园B区兴化路西北侧厂区办公楼面积为2323.84平方米的房产以及防城港市港口区公车工业园B区兴化路西北侧厂区综合楼A面积为4334.43平方米的房产提供抵押；以明利集团持有广西明利创新实业股份有限公司1360万股【证券质押登记证明编号：312000000166】的股权提供质押担保。</t>
  </si>
  <si>
    <t>未诉讼</t>
  </si>
  <si>
    <t>广西钦州桂金诺实业有限公司、防城港申达通实业有限公司、广西拓远投资有限公司、林军、唐映、何忠华保证担保</t>
  </si>
  <si>
    <t>一审已判决</t>
  </si>
  <si>
    <t>明利集团、明利创新股份、防城港申达通、林军、唐映、何忠华最高额保证担保</t>
  </si>
  <si>
    <t>一审，部分进入执行</t>
  </si>
  <si>
    <t>广西金海堂药业有限责任公司</t>
  </si>
  <si>
    <t>金海堂公司实际控制人韩茂俊、股东韩博研、韩松提供连带责任担保。</t>
  </si>
  <si>
    <t>抵押担保：金海堂公司名下坐落于广西南宁六景工业园维二里土地和厂房，厂房面积12973.59平米，取得时间是2009年3月19日；土地面积53600平米，取得时间是2009年3月20日。
质押担保：股东韩博研持有的广西金海堂药业有限责任公司51%股权。已查封财产如下：查封韩茂俊持有的河南恒鑫药业有限公司98.07%股权，出资额931.7万元；查封韩博研持有的广西金海堂药业有限责任公司97.64%股权，出资额1278.1万元；查封韩松持有的广西金海堂药业有限责任公司2.36%股权，出资额30.9万元。</t>
  </si>
  <si>
    <t>债务人为制药企业</t>
  </si>
  <si>
    <t>南宁市达利行小额贷款股份有限公司</t>
  </si>
  <si>
    <t>河池市</t>
    <phoneticPr fontId="3" type="noConversion"/>
  </si>
  <si>
    <t>梧州市龙圩区东成煤炭贸易有限公司</t>
  </si>
  <si>
    <t>梧州市</t>
    <phoneticPr fontId="3" type="noConversion"/>
  </si>
  <si>
    <t>0771-2838689</t>
  </si>
  <si>
    <t>0771-2838690</t>
  </si>
  <si>
    <t>广西物资集团有限责任公司</t>
  </si>
  <si>
    <t>诉讼中</t>
  </si>
  <si>
    <t>保证人经济实力较强。</t>
  </si>
  <si>
    <t>0771-2816133</t>
  </si>
  <si>
    <t>广西华美集团有限公司、绿金纸业集团有限公司、林瑞财</t>
  </si>
  <si>
    <t>由广西贺达纸业有限责任公司提供的位于贺州市莲塘镇美仪村贺纸东生产区的30栋房产抵押担保，总建筑面积32548.61平方米。</t>
  </si>
  <si>
    <t>已诉讼</t>
  </si>
  <si>
    <t>抵押物所在区域周边已进行房地产开发，潜在一定的综合开发利用价值。</t>
  </si>
  <si>
    <t>广西华美集团有限公司、林瑞财</t>
  </si>
  <si>
    <t>由广西贺达纸业有限责任公司提供的位于贺州市莲塘镇美仪村贺纸东生产区土地使用权及地上30栋房产抵押担保，土地面积为282329.03平方米（约423.49亩），30栋房产总建筑面积32548.61平方米。</t>
  </si>
  <si>
    <t>信用</t>
  </si>
  <si>
    <t>已裁定破产</t>
  </si>
  <si>
    <t>有清算款待分配</t>
  </si>
  <si>
    <t>河池</t>
  </si>
  <si>
    <t>破产重整</t>
  </si>
  <si>
    <t>重整后正常经营中</t>
  </si>
  <si>
    <t>百色市中小企业信用担保有限公司（现用名：广西福地担保有限公司）、林斌云、林瑞财、黄懿、林昌英妹</t>
  </si>
  <si>
    <t>保证人有一定代偿能力。</t>
  </si>
  <si>
    <t>百色市中小企业信用担保有限公司（现用名：广西福地担保有限公司）、广西华美纸业集团有限公司、林斌云、林瑞财、黄懿、林昌英妹</t>
  </si>
  <si>
    <t>崇左</t>
  </si>
  <si>
    <t>广西有色金属集团有限公司、广西垚福贸易有限公司、广西矿建建材有限公司、广西融水金芦笙国际酒店有限责任公司、广西安泰房地产有限责任公司</t>
  </si>
  <si>
    <t>债务人持有拥有多个有价值资质。</t>
  </si>
  <si>
    <t>南宁荣宝昌房地产有限公司</t>
  </si>
  <si>
    <t>吴江资、赖加种、林向民</t>
  </si>
  <si>
    <t>以位于南宁市星光大道223号荣宝华商城中心商场-1至4层房产提供抵押担保，其中地下一层11259.47平米、一层7626.11平米、二层8942.15平米、三层9070.39平米、四层9070.39平米，总面积45968.51平方米。</t>
  </si>
  <si>
    <t>抵押物位于南宁市江南区荣宝华商圈中心位置，交通便利。</t>
  </si>
  <si>
    <t>广西全民药业有限责任公司</t>
  </si>
  <si>
    <t>广西华大医院投资管理有限公司、宋朝辉、孟明俊</t>
  </si>
  <si>
    <t>广西南宁焯伟印务有限公司</t>
  </si>
  <si>
    <t>黄焯伟、廖志梅、赵贵接</t>
  </si>
  <si>
    <t>南宁长江企业投资集团有限公司</t>
  </si>
  <si>
    <t>覃亚留、覃展敏、张倩瑜</t>
  </si>
  <si>
    <t>以南宁长江企业投资集团有限公司名下位于崇左市江州区的“江州汇豪城”项目在建工程及房产抵押担保，其中：46套商铺在建工程共2,339.83平方米、11套商铺房产共805.12平方米、161套住宅在建工程共17,015.31平方米、1,722个地下车位在建工程共51,227.49平方米，抵押面积合计71,387.75平方米。</t>
  </si>
  <si>
    <t>项目地处崇左CBD与CLD核心区域，周边配套完善，生活便利。</t>
  </si>
  <si>
    <t>另计</t>
  </si>
  <si>
    <t>广西海通投资集团有限公司、广西支付通商务服务有限公司、刘锋、叶英</t>
  </si>
  <si>
    <t>南宁市达利行小额贷款股份有限公司发放的9778.61万元应收贷款提供质押担保</t>
  </si>
  <si>
    <t>河池市</t>
  </si>
  <si>
    <t>蔡立宗、王景玉</t>
  </si>
  <si>
    <t>1、位于河池市宜州区金宜大道2号的商住楼抵押担保，土地面积2353.35平方米，建筑物面积4343.85平方米；2、位于河池市宜州区金宜大道28号的商住楼抵押担保，土地面积69.75平方米，建筑物面积379.39平方米。</t>
  </si>
  <si>
    <t>抵押物位于河池市宜州区主干道繁华地段。</t>
  </si>
  <si>
    <t>0771-2816323</t>
  </si>
  <si>
    <t>广西恒通货柜码头仓储有限公司、梁志林、梁远东提供连带责任保证。</t>
  </si>
  <si>
    <t>1、以广西钦州华兴粮食物流有限公司名下的位于钦州港勒沟作业区国有土地使用权码头和办公楼用地57373.3平方米抵押担保；2、以债务人名下的钦州港勒沟作业区国有土地使用权仓储用地28710.71平方米抵押担保。</t>
  </si>
  <si>
    <t xml:space="preserve">位于钦州港的码头资源稀缺，地理位置优越，基础配套完善。
</t>
  </si>
  <si>
    <t>梁志林、梁远东</t>
  </si>
  <si>
    <t>抵押物为：1、债务人名下的位于钦州港勒沟作业区的四处仓库用房，建筑面积合计12663.48平方米；2、债务人名下的位于钦州港勒沟作业区3号泊位万吨级集装箱码头的国有土地使用权11250.04平方米；3、债务人名下的位于位于钦州港勒沟作业区4号泊位的5千吨级件杂货码头用地12499.98平方米；4、债务人名下的位于钦州港勒沟作业区4号泊位的5千吨级件杂货码头国用土地权8000平方米；5、债务人名下的位于钦州港勒沟作业区4号泊位5千吨级件杂货码头国有土地使用权12000平方米；6、债务人名下的位于钦州港勒沟作业区保税仓用地国有土地使用权37499.42平方米；7、广西华兴粮食物流有限公司名下的位于钦州港勒沟作业区国有土地使用权集装箱堆场16666.49平方米。</t>
  </si>
  <si>
    <t>防城港市</t>
  </si>
  <si>
    <t>余峰、余雅洪、余杰、余爱平</t>
  </si>
  <si>
    <t>以余峰名下位于防城港市港口区渔万路西侧市建行大厦旁（同德金港国际）四栋1单元1002号房抵押担保，面积为134平方米。</t>
  </si>
  <si>
    <t>抵押物位于市区。</t>
  </si>
  <si>
    <t>梧州市</t>
  </si>
  <si>
    <t>吴妙潮、吴帝材、梁嗣舜、叶绵、梧州宝石园建设开发有限公司</t>
  </si>
  <si>
    <t>已诉讼（查封有一宗地，面积为41600.38平方米）。</t>
  </si>
  <si>
    <t>查封的财产为土地使用权。</t>
  </si>
  <si>
    <t>广西西江锅炉制造有限公司</t>
  </si>
  <si>
    <t>余思远</t>
  </si>
  <si>
    <t>抵押物为：1、位于梧州市龙圩区西南大道359号，土地面积21,459.87平方米，折合32.22亩；2、位于龙圩区西南大道359号厂房，为抵押土地的地上建筑物，建筑面积总计9399.75平方米；3、位于南宁市民族大道137号永凯春晖花园A区办公楼5套，建筑面积共计301.32平方米。</t>
  </si>
  <si>
    <t>债务人拥有的土地使用权具有综合开发利用价值。</t>
  </si>
  <si>
    <t>广西梧州市高新美业建设投资有限责任公司</t>
  </si>
  <si>
    <t>抵押</t>
  </si>
  <si>
    <t>梧州市“地王广场”项目负二层1号车库，负一层1、2号车库196个，一层1至48号商场10900平方米，二、三、四层1至75号商场以及所占土地使用权抵押担保。</t>
  </si>
  <si>
    <t>抵押物价值较大。</t>
  </si>
  <si>
    <t>广西远辰地产集团有限公司</t>
  </si>
  <si>
    <t>刘金华、吕烨</t>
  </si>
  <si>
    <t>以位于南宁市金湖广场附近东方曼哈顿房产13套住宅（建筑面积1441.85平方米）、远辰山水1号的商业用房（建筑面积3319.31平方米）提供抵押担保。</t>
  </si>
  <si>
    <t>抵押房产处于南宁市繁华商圈金湖广场附近，交通便利，配套齐全。</t>
  </si>
  <si>
    <t>卢建华、张开、张荣春</t>
  </si>
  <si>
    <t>1、玉林市百众贸易有限公司所有的位于南宁市良庆区新加坡高层1号商住楼2号商住楼3号商住楼50套商铺，面积1068.15平方米抵押担保；2、广西南宁巨鲸贸易有限公司所有的位于南宁市良庆区新加坡城高层1号商住楼2号商住楼3号商住楼21套商铺，面积370.27平方米抵押担保。</t>
  </si>
  <si>
    <t>抵押物位于南宁市区，临街临江。</t>
  </si>
  <si>
    <t>0771-2838688</t>
  </si>
  <si>
    <t>黄燕文、龙有旺</t>
  </si>
  <si>
    <t>抵押物为：1.位于江南区吴圩镇光明南路99号共13套房产(面积1166.01平方米)；2.位于 柳州市桂柳路46号大唐人家共40套房产(4570.76平方米)。</t>
  </si>
  <si>
    <t>抵押物位于南宁、柳州，具有较高的价值。</t>
  </si>
  <si>
    <t>郑华、董丽、何静</t>
  </si>
  <si>
    <t>位于江苏省高邮市龙虬镇中心街西侧“龙御艺墅”的土地使用权面积29485平方米及地上在建工程面积15336.13平方米抵押担保。</t>
  </si>
  <si>
    <t>抵押物位于江苏，具有较高的价值。</t>
  </si>
  <si>
    <t>郑华、何静</t>
  </si>
  <si>
    <t>抵押物为：1. 位于江苏省高邮市龙虬镇中心街西侧“龙御艺墅”的土地使用权面积29485平方米及地上在建工程面积15336.13平方米；2.位于江苏高邮市波司登花园C-101/102/103号房产（面积661.80平方米）及其对应的土地使用权面积179.5平方米。</t>
  </si>
  <si>
    <t>南丹</t>
  </si>
  <si>
    <t>陈月朗</t>
  </si>
  <si>
    <t>（1）抵押物：广西百舜集团有限公司（广西百舜集团有限公司南丹分公司）所拥有的位于广西河池市南丹县城关镇丹东路“百舜·中央城”商住楼项目（又名“南丹•百舜建材城”）在建工程118816.98平方米（其中住宅86532.17平方米、商业32284.81平方米）。 （2）质押物：广西百舜集团有限公司100%股权。</t>
  </si>
  <si>
    <t>已诉讼，法院已裁定将289处不动产（建筑面积合计18063.67平方米，包括部分抵押物）抵偿不高于3514.57万元的债务。</t>
  </si>
  <si>
    <t>项目整体价值挖掘潜力大，抵押物已经竣工；该债权包含法院裁定抵债的物权权益。</t>
  </si>
  <si>
    <t>债权金额包含法院裁定抵债的金额，但不包含已执行的回款金额；利息截至2019年10月31日，最终数额以法院认定为准。</t>
  </si>
  <si>
    <t>岑溪市兴城置业有限公司</t>
  </si>
  <si>
    <t>徐海峰、任梅娟</t>
  </si>
  <si>
    <t>（1）抵押物：岑溪市兴城置业有限公司位于岑溪市思湖路与玉梧大道交汇处“兴城商业广场”房屋，商业面积6837.95平方米、地下室12217.26平方米，总建筑面积为19055.21平方米；（2）质押物：岑溪市兴城置业有限公司100%股权。</t>
  </si>
  <si>
    <t>已诉讼，法院已裁定将抵押物（58处不动产，建筑面积19055.21平方米）抵偿不高于8026.6万元的债务。</t>
  </si>
  <si>
    <t>一站式商业购物广场，目前有肯德基等商家入驻；该债权包含法院裁定抵债的物权权益。</t>
  </si>
  <si>
    <t>债权金额包含法院裁定抵债的金额，但不包含已执行的回款金额；利息截至2019年2月28日，最终数额以法院认定为准。</t>
  </si>
  <si>
    <t>广西桂平</t>
  </si>
  <si>
    <t>桂平市创意农业旅游发展有限公司以及陈颖颖、陆杏芳、岑翠姬、陈松运提供连带保证担保。</t>
  </si>
  <si>
    <t>汇鸿公司提供名下抵押物，为浔国用（2011）第2002号出让住宅用地，面积9188.94㎡；原已判决生效并进入强制执行拍卖抵押物程序，因第三人提出执行异议之诉，目前在上诉中。</t>
  </si>
  <si>
    <t>已诉</t>
  </si>
  <si>
    <t>可考虑追偿保证人</t>
  </si>
  <si>
    <t>0771-2853076</t>
  </si>
  <si>
    <t>广西田东</t>
  </si>
  <si>
    <t>古金荣及配偶、古丰铭及配偶、古珍艳及配偶尹奋飞，广西金荣纸业有限公司及广西达力纸业有限公司等，提供连带保证责任担保。</t>
  </si>
  <si>
    <t>抵押物为股东古丰铭名下：南宁市青秀区青环路90号汇东郦城北苑组团1-E号楼1单元1401号、面积135.26㎡；民族大道168号翡翠园东坡阁4单元4-1101号房、面积244.64㎡；以及债务企业机器设备一批。</t>
  </si>
  <si>
    <t>诉讼执行</t>
  </si>
  <si>
    <t xml:space="preserve">企业厂区位于原料盛产区域，地方政府支持；厂房及设备对外租赁，持续生产；扩产有土地利用空间；连带责任担保涉及多个家族成员；实控人愿意配合，存在重组可能。 
</t>
  </si>
  <si>
    <t>广西金荣纸业有限公司，田东县金荣富民生态竹林开发有限公司，广西达力纸业有限公司为同一实控人。</t>
  </si>
  <si>
    <t>田东县金荣富民生态竹林开发有限公司</t>
  </si>
  <si>
    <t>陈承智、李惠萍、陈丽立、古丰铭、古金荣、罗佐年、古珍艳、尹奋飞，广西金荣纸业有限公司、广西达力纸业有限公司等承担连带责任担保。</t>
  </si>
  <si>
    <t>抵押物为广西金荣纸业有限公司名下位于田东县思林镇两宗国有出让工业用地，面积分别为39646.00㎡和120074.00㎡，二顺位抵押。</t>
  </si>
  <si>
    <t xml:space="preserve">与广西金荣纸业有限公司为同一实控人，有重组可能。
</t>
  </si>
  <si>
    <t>广西达力纸业有限公司</t>
  </si>
  <si>
    <t xml:space="preserve">古珍艳、尹奋飞，广西金荣纸业有限公司等提供连带保证责任担保。
</t>
  </si>
  <si>
    <t>抵押物为广西金荣纸业有限公司名下位于田东县思林镇东北侧的两宗国有出让工业用地，面积分别为39646.00㎡和120074.00㎡，一顺位抵押。</t>
  </si>
  <si>
    <t>广西平果</t>
  </si>
  <si>
    <t>佛山市南海绍祥金属贸易有限公司、佛山市南海区绍祥铝业有限公司、银川黄河顺丰房地产有限公司等提供连带保证责任担保。</t>
  </si>
  <si>
    <t>抵押物均位于广西平果县亚洲铝业厂区内：1.三宗工业用地合计57580.7㎡；2.14栋建筑物面积合计37832.46㎡（部分建筑物已拆除）；3.设备共7项（其中煤气生产线已经拆除）。</t>
  </si>
  <si>
    <t>执转破</t>
  </si>
  <si>
    <t>首封担保人银川黄河顺丰房地产开发有限公司非抵押物银川市共3宗商住用土地，面积合计247047.28㎡，以及该地上非抵押物16栋别墅，面积合计8946.1㎡，法院初步同意以资抵债。</t>
  </si>
  <si>
    <t>0771-2853082</t>
  </si>
  <si>
    <t>南宁衍庆纸浆有限公司</t>
  </si>
  <si>
    <t>广西横县</t>
  </si>
  <si>
    <t>广西劲达兴纸业有限公司、刘劲松及其配偶曾英杰为贷款提供连带保证担保。</t>
  </si>
  <si>
    <t>衍庆公司以其所有的9.8万吨桑枝浆项目生产线设备提供动产抵押担保；六景工业园生产区内设备共计346项</t>
  </si>
  <si>
    <t>该债权资产厂区占地近2000亩，有重整或重组价值，抵押物为生产线主要设备，有一定的先进性，目前对外租赁，持续运营。</t>
  </si>
  <si>
    <t>南宁祈顺纸业有限公司</t>
  </si>
  <si>
    <t xml:space="preserve">广西劲达兴纸业有限公司、刘劲松及其配偶曾英杰为贷款提供连带保证担保。
</t>
  </si>
  <si>
    <t>同上实控人</t>
  </si>
  <si>
    <t>广西劲达兴纸业有限公司</t>
  </si>
  <si>
    <t>广西田林</t>
  </si>
  <si>
    <t>刘劲松、曾英杰、田林县劲达林业有限公司、南宁衍庆纸浆有限公司、南宁祈顺纸业有限公司提供连带保证担保。</t>
  </si>
  <si>
    <t>抵押物分别为田林县乐里镇新昌片一宗工业用地，面积94880.13㎡；9栋房地产（厂房），总建筑面积32015.94㎡；一条专业纸机生产线（2#纸机生产线）；厂房设备对外租赁。</t>
  </si>
  <si>
    <t>陈世良、黄海燕、陈世明、苏丽霞、凌泽辉（超诉讼时效）、广西诚君商贸有限责任公司为贷款提供连带保证担保。</t>
  </si>
  <si>
    <t>抵押物为位于平果县马头镇大学路北侧的一宗国有出让商服用地，面积15645.5㎡；及该宗地地上建筑物共计51套（该宗地总建筑为53套，其中2套已经对外销售），面积合计15930.02㎡</t>
  </si>
  <si>
    <t>抵押物为住宅，位于县城区，较为集中</t>
  </si>
  <si>
    <t>广西南宁</t>
  </si>
  <si>
    <t>蒋海勇为借款提供连带保证责任。</t>
  </si>
  <si>
    <t>以债务人名下位于六寨—宜州高速公路隧道内的LED灯提供动产抵押担保，办理了抵押登记手续</t>
  </si>
  <si>
    <t>该抵押为抵押担保贷款，抵押物为：（1）马克强、马建兵、马华、马建统、马建军、韦玉秀、凌慧兰、韦凤桃名下位于平果县马头镇城龙路房产抵押，房产面积4829.74平方米（权证号：平房权证平果县字第20020268号；他项权证号：平房他证平果县字第20132245号）；（2）马克强名下位于平果县马头镇城龙路土地抵押，土地面积682.6平方米（权证号：平国用（2001）字第014403413号）；广西平果铝宝帅门业有限公司名下位于平果县工业区B17-2地块抵押，土地面积13280.2平方米（权证号：平国用（2012）第101号），他项权证号：平土他项（2013）第655号。</t>
  </si>
  <si>
    <t>以工业用地及房产抵押；家族企业愿意配合处置</t>
  </si>
  <si>
    <t>广西钦州</t>
  </si>
  <si>
    <t>抵押物为钦州市南珠东大街北面望州路东面（河东工业区）内①工业用土地使用权15145.16㎡，土地权属证号：钦国用（2015）第A1630号，他项权证号：钦市他项（2016）第48号；钦州市南珠东大街北面望州路东面（河东工业区）内②工业用土地使用权24623.10㎡，土地权属证号：钦国用（2012）第A0156号，他项权证号：钦市他项（2013）第55号；钦州市南珠东大街北面望州路东面（河东工业区）内③厂房（1#楼）4173.96㎡，房屋权属证号：城区201406265号，他项权证号：钦房他证钦他字第201500725号；钦州市南珠东大街北面望州路东面（河东工业区）内④厂房（3#楼）4820.80㎡，房屋权属证号：城区201406258号，他项权证号：钦房他证钦他字第201500726号；钦州市南珠东大街北面望州路东面（河东工业区）内⑤厂房（4#楼在建工程）4723.15㎡，权属证号：建字第450701201300383号、钦国用2012第A0158号，他项权证号：钦房建在押字第201400004号；钦州市南珠东大街北面望州路东面（河东工业区）内⑥厂房（5#楼在建工程）4723.15㎡，权属证号：建字第450701201300383号、钦国用2012第A0158号，他项权证号：钦房建在押字第201500012号。为第一顺位抵押。</t>
  </si>
  <si>
    <t>未诉</t>
  </si>
  <si>
    <t>以工业用地及厂房抵押</t>
  </si>
  <si>
    <t>广西南宁品豪装饰工程有限公司</t>
  </si>
  <si>
    <t>广西贵港</t>
  </si>
  <si>
    <t>庞传金、庞妮妮、孟一心提供连带保证责任担保。</t>
  </si>
  <si>
    <t>房产抵押。广西贵港市港中房地产开发有限公司名下位于以贵港市金港大道505号（东城阁小区）2栋2-1-17号、2-1-18号、2-1-19号商铺共计3套（贵房权证字第10062852号、10062853号、10062854号，合计面积366.59平方米）房产作最高额抵押担保，以上抵押物均办理抵押登记手续，为第一抵押顺位，且无二押等情况。</t>
  </si>
  <si>
    <t>以市区商铺抵押</t>
  </si>
  <si>
    <t>平果恒茂发展有限责任公司</t>
  </si>
  <si>
    <t>苏阳东、梁小鹏、陆红安、颜翠玲、凌嘉将、陆江涛提供连带保证责任担保。</t>
  </si>
  <si>
    <t>抵押物为：平果恒茂发展有限责任公司名下厂房，平果县工业园第2幢，平房权证马头字第20092103号，1502.4㎡。厂房第4幢，平房权证新安字第20122652号，4510.4㎡。厂房第1幢，平房权证马头字第20100132号，2288.24㎡。厂房第3幢，平房权证马头字第20100133号，2290.85㎡。厂房第5幢，平房权证新安字第20122653号，2261.83㎡。厂房第6幢，平房权证新安字第20122654号，439.63㎡；平果县工业园食堂，平房权证新安字第20122662号，1142.24㎡。平果县工业园办公楼，平房权证新安字第20122661号，4559.99㎡；土地，平果工业园区，平国用（2009）第1743号，16766.3㎡。土地，平果工业园区，平国用（2009）第1744号，17694.6㎡；商铺，平果县新安镇平隆大道龙江-旺江花园11幢2层，平房权证新安字第20110764号，439.63㎡。</t>
  </si>
  <si>
    <t>广西聚信行商贸有限责任公司</t>
  </si>
  <si>
    <t>房产抵押，由广西聚信行商贸有限责任公司提供的林小梅名下位于汕头市潮阳区文光街道中华路（179号铺连二层），建筑面积合计851.32平方米房；房产抵押，由位于汕头市潮阳区文光街道兴归居委旧街南住宅区第2幢（306、406、506、606、706号房），建筑面积合计为395.76平方米房产作最高额抵押担保。</t>
  </si>
  <si>
    <t>以广东汕头市住宅商铺抵押，位置较好</t>
  </si>
  <si>
    <t>广西启帆国际贸易有限公司</t>
  </si>
  <si>
    <t xml:space="preserve">土地使用权抵押。由广西启帆国际贸易有限公司提供的广西新合力冶金有限公司名下的位于钦州市钦北区大垌镇皇马工业园四区2块工业地（土地证号：450703011012GB04026、450703011012GB04022，共68116.95㎡）土地作高额抵押担保。 </t>
  </si>
  <si>
    <t>工业用地换押</t>
  </si>
  <si>
    <t>广西中海世纪贸易有限公司</t>
  </si>
  <si>
    <t>李钊、李恺翰提供连带保证责任担保。</t>
  </si>
  <si>
    <t xml:space="preserve">房产抵押，由广西中海世纪贸易有限公司提供的广西冠宇投资有限公司名下位于南宁市兴宁区友爱南路8号金梦之岛城市广场A103、A105、A106、A112、A119、A123、A128、A130、A135、A132、A137、A142、A143、A146、A151、A153、A159、A160、A168、A171、A183号共21间商铺，建筑面积合计1835.25平方米作高额抵押担保。 </t>
  </si>
  <si>
    <t>抵押商铺位于南宁市中心地段</t>
  </si>
  <si>
    <t>广西丰浩实业有限公司（宁明县）、玉先强保证担保。</t>
  </si>
  <si>
    <t>破产清算</t>
  </si>
  <si>
    <t>大乐矿业股份有限公司</t>
  </si>
  <si>
    <t>广西来宾</t>
  </si>
  <si>
    <t>法人代表徐金提供保证担保。</t>
  </si>
  <si>
    <t>广西贝跃金属材料有限公司</t>
  </si>
  <si>
    <t>广西北海</t>
  </si>
  <si>
    <t>房产抵押。抵押物位于北海市四川南路98号金沙万绿园一区2号、4号别墅，面积共674.36㎡。产权证号为：北房权证(2011)字第002273号、北房权证(2011)字第002275号。以上抵押物已办理抵押登记手续，作最高额抵押担保 ，为第一抵押顺位。</t>
  </si>
  <si>
    <t>以北海市区两幢别墅抵押</t>
  </si>
  <si>
    <t>广西南宁蓝欢粮油有限公司</t>
  </si>
  <si>
    <t>王年敏为借款提供保证担保。</t>
  </si>
  <si>
    <t>以广西现代联华投资有限公司名下在建工程抵押，位于南宁市兴宁区昆仑大道南面，兴工路33号，2、5、8三栋在建工程，面积为24736.48㎡，该在建工程为 广西南宁蓝欢粮油有限公司、广西现代联华商贸有限公司垫款作抵押担保。以上抵押物已办理抵押登记手续为第一抵押顺位，且无二押等情况；广西南宁南方现代门业有限公司提供位于武鸣县平陆工业集中区2014011地块（面积为26370.30平方米），他项权证号：桂（2016）南宁市武鸣区不动产证明第0000242号。</t>
  </si>
  <si>
    <t>抵押在建工程位于南宁市临近火车东站新开发区地段；土地位于南宁武鸣区</t>
  </si>
  <si>
    <t>广西现代联华商贸有限公司</t>
  </si>
  <si>
    <t>王年敏、王年军提供连带保证责任。</t>
  </si>
  <si>
    <t>南宁市闽乐娱乐有限责任公司</t>
  </si>
  <si>
    <t>广西金信融资性担保有限公司、潘先乐提供连带保证责任担保</t>
  </si>
  <si>
    <t>广西宾阳县黎塘龙泉游乐有限责任公司</t>
  </si>
  <si>
    <t>广西宾阳</t>
  </si>
  <si>
    <t>广西金信融资性担保有限公司、罗伟能、谢辽东提供连带保证责任担保</t>
  </si>
  <si>
    <t>玉林市德茂贸易有限公司</t>
  </si>
  <si>
    <t>广西玉林</t>
  </si>
  <si>
    <t>玉林市金投商贸有限公司、吴德荣、冯燕菲，苏会强、广西北流市大德益贸易有限公司、广西北流市荣德贸易有限公司提供连带责任担保。</t>
  </si>
  <si>
    <t>1.玉林市金投商贸有限公司名下位于玉林市人民东路743号房产（房产证号：玉林市房权证玉房字第2012006021号;面积：709.71㎡，规划用途：商业）为三押（一押、二押为北部湾银行，一押二押对应债权金额约787万元）。没有其他银行设立债权。2.广西荣展投资有限责任公司名下位于南宁市青秀区合作路9号文莱园小区5号楼房产（房产证号：邕房权证字第02366638号，面积191.42㎡，规划用途：住宅）为三押行（一押、二押为北部湾银行，一押二押对应债权金额约787万元）。没有其他银行设立债权。</t>
  </si>
  <si>
    <t>抵押商铺位于玉林市商业繁华地段</t>
  </si>
  <si>
    <t>广西南宁曼都商贸有限公司</t>
  </si>
  <si>
    <t>广西荣展投资有限责任公司、吴德荣提供连带责任担保；玉林市金投商贸有限公司提供最高额抵押担保。</t>
  </si>
  <si>
    <t>广西荣展投资有限责任公司</t>
  </si>
  <si>
    <t>广西北流市大德益贸易有限公司、梁朝斌、吴德荣、苏会强、广西北流市荣德贸易有限公司、玉林市金投商贸有限公司、玉林市德茂贸易有限公司提供连带责任担保；玉林市金投商贸有限公司提供最高额抵押担保。</t>
  </si>
  <si>
    <t>贵港市佳永金花茶种植专业合作社</t>
  </si>
  <si>
    <t>傅原美、傅瑞永，和实际用款人丘驹、吴西娜、广西圆美金花茶科技发展有限公司为借款提供连带保证责任。</t>
  </si>
  <si>
    <t>包括住宅和商铺：①以吴西娜提供的位于贵港市港北区江北西路406号金洋小区4幢2单元503号的房产（房产证号：贵港房权证港北区字第10012349号，房屋他项权证：桂2016贵港市不动产证明第0010967）125.68平米作为抵押担保，目前该抵押物为吴西娜自用； ②以黄军明提供的位于贵港市建设中路182号（港福时代广场）1幢4074号、4075号、4079号、4080号、4154号（房产证号分别为：桂（2016）贵港市不动产权第0005837号、第0005815号、第0005816号、第0005814号、第0005819号，房屋他项权证：桂2016贵港市不动产证明第0039226、第0039224、第0039222、第0039223、第0039210）5套商铺191.30平米作为抵押，目前该抵押物已出租做KTV娱乐场所。</t>
  </si>
  <si>
    <t>抵押物包括住宅和商铺</t>
  </si>
  <si>
    <t>广西贵港市永泰仓储物流有限公司</t>
  </si>
  <si>
    <t>蒙运良、李爱连、蒙炳先、郎家保、李若鹏、广西贵港市飞鸿贸易有限公司、广西地衣网络科技有限公司、中山市泳伸建材有限公司为借款提供连带保证责任。</t>
  </si>
  <si>
    <t>质押：蒙运良、郎家保、李若鹏持有的永泰公司100%股权；抵押：①永泰公司名下门座机1台，价值610.49万元，保存良好，为公司自用；②永泰公司名下设备一批（16米输送升降机14辆、16*10输送升降机1辆、12米输送升降机2辆、20米输送平带机2辆、12米输送平带机2辆、12米输送平带机1辆、8米输送平带机3辆），保存良好，为公司自用；③永泰公司名下万风牌重型平板半挂车一辆（车牌号桂R2329挂、机动车登记证书编号：450010818994）、华菱之星牌重型半挂牵引车一辆（车牌号桂R07329、机动车登记证书编号：450010486666）、丰田牌小型轿车一辆（车牌号桂RGG699、机动车登记证书编号：450005349444），价值31.87万元，保存良好，为公司自用；④蒙运良名下丰田牌小型轿车三辆（车牌号和机动车登记证书编号分别为桂RDY769、450009616479；桂RMJ699、450009616480；桂RYT769、450009616482），保存良好，为蒙运良家庭自用；⑤蒙运良名下位于贵港市荷城路1108号（中强普罗旺斯）28幢1-101号的商品房（房产证：贵港房权证港北区字第10000148号、房屋他项权证：桂2018贵港市不动产证明第0033282号，面积89.1㎡，目前保存良好，为蒙运良自用。</t>
  </si>
  <si>
    <t>经营水运码头；保证人有一定代偿能力。</t>
  </si>
  <si>
    <t>广西银亿新材料有限公司</t>
  </si>
  <si>
    <t>银亿投资控股集团有限公司、宁波银亿投资集团有限公司及熊续强夫妇提供连带责任担保</t>
  </si>
  <si>
    <t>以广西银亿名下玉林市博白县厂区工业用地使用权及其地上29栋房屋建筑物（合计土地使用权面积124583.41平方米，总建筑面积42471.49平米）提供抵押担保。</t>
  </si>
  <si>
    <t>担保人即债务人母公司为主板上市公司，已进入破产重整程序，债权可望全额清偿</t>
  </si>
  <si>
    <t>广西集盛食品有限责任公司</t>
  </si>
  <si>
    <t>王再兴承担连带清偿责任。</t>
  </si>
  <si>
    <t>抵押物已全部处置完毕，并实现部分债权。</t>
  </si>
  <si>
    <t>可继续追偿保证人</t>
  </si>
  <si>
    <t>广西泽庆房地产开发有限责任公司</t>
    <phoneticPr fontId="3" type="noConversion"/>
  </si>
  <si>
    <t>韦泽宁、梁庆平</t>
    <phoneticPr fontId="3" type="noConversion"/>
  </si>
  <si>
    <t>广西泽庆房地产开发有限责任公司以位于环江毛南族自治县思恩镇民族路的“外滩一号”项目在建工程515套共69246.19 平方米住宅、20658 平方米商铺、120个车位及32122.24平方米土地使用权作为抵押；广西泽庆房地产开发有限责任公司100%股权质押。</t>
    <phoneticPr fontId="3" type="noConversion"/>
  </si>
  <si>
    <t>已对16000万元本金等提起诉讼追偿，经诉讼调解后已申请法院强制执行，因债务人破产，该案已由执行程序转为破产程序，法院已裁定执行终结。2018年8月10日，河池市中级人民法院裁定泽庆公司破产，经申报债权，管理人确认截止到2018年8月7日我司债权两笔，金额共28775.65万元，其中本金18000万元、利息9920.29万元、其他855.36万元，确认的债权中具有优先权的债权数额为25184.36万元，普通债权3591.29万元。目前已确定项目续建投资人，投资人已经进场对项目恢复施工中。我司对管理人审查认定的债权在债权数额、债权性质等方面有异议，已向法院提起了对债务人及两个施工方债权人，共3起债权确认纠纷诉讼；债务人的其他债权人对管理人认定的我司债权性质上有异议，已向法院提起了2起对我司债权确认纠纷诉讼，以上案件目前待开庭。</t>
    <phoneticPr fontId="3" type="noConversion"/>
  </si>
  <si>
    <t>“外滩一号”项目毗邻风光优美的环江河与政府规划的龙门公园，景色优美，项目定位为该地区中高档住宅小区，所处位置为县城中心区域，周边配套设施齐全，交通便利，具有较高的市场价值和投资潜力。</t>
    <phoneticPr fontId="3" type="noConversion"/>
  </si>
  <si>
    <t>1、本债权中有16000万元本金已实施债务重组，有2000万元本金未实施债务重组。2、利息计至2018年8月7日。</t>
    <phoneticPr fontId="3" type="noConversion"/>
  </si>
  <si>
    <t>广西佳利通房地产开发有限公司</t>
    <phoneticPr fontId="3" type="noConversion"/>
  </si>
  <si>
    <t>来宾市</t>
    <phoneticPr fontId="3" type="noConversion"/>
  </si>
  <si>
    <t>刘佳</t>
    <phoneticPr fontId="3" type="noConversion"/>
  </si>
  <si>
    <t>广西佳利通房地产开发有限公司以位于来宾市政和路与盘古大道交汇处的“田原.国际华府”项目35058.43平方米在建工程（其中住宅20套共2180.61平方米，商铺203套共19048.91平方米，酒店90套共4974.8平方米，写字楼81套共8854.11平方米）及19077.1平方米土地使用权作为抵押；广西佳利通房地产开发有限公司100%股权质押。</t>
    <phoneticPr fontId="3" type="noConversion"/>
  </si>
  <si>
    <t>2018年7月3日来宾市兴宾区人民法院裁定对佳利通公司进行破产重整。我司申报债权，经法院裁定确认至2018年7月3日，我司债权金额为17060万元，其中本金1亿元元，利息7060万元，并经破产管理人审核确认优先债权受偿金额为7543.87万元。2019年7月29日，法院裁定批准重整计划，终止重整程序，现投资人已进场对项目恢复施工和销售中。我司已对管理人未确认的优先债权数额1452万元向法院提起了债权确认诉讼，目前在高院再审审查中。</t>
    <phoneticPr fontId="3" type="noConversion"/>
  </si>
  <si>
    <t>“田原•国际华府”项目位于来宾市城北区盘古大道与政和路交叉路口东南角、市委市政府广场对面，城市主干道十字路口旁，三面临城市道路，所处位置是来宾经济、行政、文化中心区域，周边医院、学校、超市等配套设施完善，居住和商业氛围浓郁，项目旁有多条公交线路通达，交通便利，有较好的投资价值。</t>
    <phoneticPr fontId="3" type="noConversion"/>
  </si>
  <si>
    <t>利息计至2018年7月3日</t>
    <phoneticPr fontId="3" type="noConversion"/>
  </si>
  <si>
    <t>梧州长宏房地产实业开发有限公司</t>
    <phoneticPr fontId="3" type="noConversion"/>
  </si>
  <si>
    <t>倪汉铭</t>
    <phoneticPr fontId="3" type="noConversion"/>
  </si>
  <si>
    <t>梧州长宏房地产实业开发有限公司以位于梧州市大学路1号的“御景名城”项目16787.47平方米在建工程（其中住宅86套共9521.35平方米，第一至三层商业5套共7266.12平方米）及梧州市大学路10-14号第二层商场2277.51平方米现房作为抵押；梧州长宏房地产实业开发有限公司100%股权质押。</t>
    <phoneticPr fontId="3" type="noConversion"/>
  </si>
  <si>
    <t>本债权已诉讼，并申请了强制执行，法院已对位于梧州市大学路10-14号第二层商场抵押物实施了网络司法拍卖，因无人竞买流拍，法院于2019年5月9日下达了抵债裁定书实施以物抵债，抵债金额1535.04万元，该抵债房屋尚未办理过户手续。目前该诉讼案件仍在执行中。</t>
    <phoneticPr fontId="3" type="noConversion"/>
  </si>
  <si>
    <t>“御景名城”项目主体工程质量已通过验收，完成了房屋预测绘工作，完成整体工程量98%以上。项目位于梧州市大学路1号，东面临鸳江路，西南面临大学路，是大学路与鸳江路交叉处的临街三角地带，处于城市老城区中心位置的桂江边，与河滨公园仅隔大学路，旁边有大型成熟商业区，距离梧州高中、梧州市第一中学、梧州市第二实验小学仅十多分钟距离，距离梧州学院也不足500米，区域交通路网较密集，有10、18、18路旅游专线、19、22、48路公交车经过，距离汽车客运站约0.5公里，交通十分便利。无论是住宅还是商用房，市场需求都十分旺盛。项目所在片区绿化景观、生活配套、人文资源、交通以及购物等方面较有优势，地段位置优越，区域发展前景看好，交通便利，城市生活配套齐全，有较好的投资价值。</t>
    <phoneticPr fontId="3" type="noConversion"/>
  </si>
  <si>
    <t>广西联航投资有限公司</t>
    <phoneticPr fontId="3" type="noConversion"/>
  </si>
  <si>
    <t>广西钦州振丰贸易有限公司、钦州中坤钢铁有限公司、广西华展投资有限公司、广西钦州信立达化工贸易有限公司、张功科、卢海莲</t>
  </si>
  <si>
    <t>（1）位于钦州市人民路与新兴街交汇处的“红日国贸”项目在建工程51243.47平方米（其中商铺 34,112.68平方米 （1层至5层）；地下层17130.79平方米（地下一层9122.47平方米、地下二层8008.32平方米（除人防面积））及土地使用权 12,931.58 平方；（2）位于钦州市永福西大街与育才路交汇处的“联航MOHO大厦”项目在建工程21172.92平方米（其中6-23层住宅15209.57平方米、1-4层商铺4138平方米，地下层1825.35平方米）及土地使用权 3,850.97 平方米</t>
    <phoneticPr fontId="3" type="noConversion"/>
  </si>
  <si>
    <t xml:space="preserve">1、项目债权利息占比较大，购买债权性价比高，债权增值能力强。
2、抵押物项目五证齐全，抵押物充足。
3、“联航MOHO”大厦已完工，具备交付使用条件，项目构建品质较高，所在地段为钦州市金融中心，周边商业银行较多，是名副其实的CBD中央商务区。 
4、“红日国贸”大厦已封顶，项目位于钦州市成熟商业中心，该区域人流如梭商贸活跃，纵横交错的步行街是众多知名品牌必争的城市商业旺地。
</t>
    <phoneticPr fontId="3" type="noConversion"/>
  </si>
  <si>
    <t>其中利息是按照法院判决书计算</t>
    <phoneticPr fontId="3" type="noConversion"/>
  </si>
  <si>
    <t>该债权担保人为贵州鑫悦煤炭有限公司、贵州金瑞昌房地产开发有限公司、广西顺瑞投资管理有限公司、贵州金伍岳物流供应链有限公司、广西信凯资产管理有限公司、时珣、苏世东。</t>
  </si>
  <si>
    <t>法院已下达（2017）桂民初10号判决书</t>
  </si>
  <si>
    <t>土地拟规划开发建设康养小镇</t>
  </si>
  <si>
    <t xml:space="preserve">
刘先生
</t>
  </si>
  <si>
    <t>0771-2853077</t>
  </si>
  <si>
    <t>利息部分为利息、罚息、违约金</t>
  </si>
  <si>
    <t>该债权担保人为防城港大地矿业有限公司、防城港市东和投资集团有限公司、何俊东、宋韦炎、朱权、何蒙辉、杨华兴。</t>
  </si>
  <si>
    <t>抵押物分别为：①广西防城港银联房地产开发有限公司位于防城港市防城区防城镇群星大道18961.27平方米商住用地和2773.83平方米城镇住宅用地土地使用权。②广西防城港银联房地产开发有限公司名下位于防城港市防城区防城镇群星大道65号“大西南商贸城”三组团B、C幢、五组团1、3幢76套共11232.50平方米住宅用房及三组团、五组团地下室车位403个（共18184.70平方米）和三组团酒店式公寓11880.14平方米。</t>
  </si>
  <si>
    <t>企业破产审理二审中。保证人诉讼已判决，并已申请执行。</t>
  </si>
  <si>
    <t>房产地处城市中心</t>
  </si>
  <si>
    <t>宁明，来宾</t>
  </si>
  <si>
    <t>该债权担保人为广西丰浩糖业巴马制糖有限公司、广西凭祥市丰浩酒精有限公司、凭祥市才源实业有限责任公司、广西凭祥市丰源生物肥业有限公司、广西凭祥市丰浩糖业科技有限公司、广西宁明丰浩糖业科技开发有限公司、玉先强、雷运庆、周云龙、卢柳忠。</t>
  </si>
  <si>
    <t>抵押物分别为：①来宾市铭鑫实业有限公司在来宾市“财富华城小区”项目用地使用权，《国有土地使用权证》编号为“来国用（2011）第0808040455-2号”、“来国用（2011）第0808040455-3号”“来国用（2011）第0808040455-4号”“来国用（2011）第0808040455-5号”，土地使用权共计90602.95平方米。②“财富华城小区”项目0808040455-3地块上7#—11#楼555套共61307.15平方米住宅在建工程。</t>
  </si>
  <si>
    <t>1.生效法律文书：（2015）兴民初字第114号《民事调解书》。保证人诉讼案已判决。
2.抵押物变卖期已过。</t>
  </si>
  <si>
    <t>大部分土地尚未开发</t>
  </si>
  <si>
    <t>贵港市、防城港</t>
  </si>
  <si>
    <t>该债权担保人为广西信和房地产开发有限公司、防城港市广领贸易有限公司、林久福、刘建嫦、李伟良、刘建华。</t>
  </si>
  <si>
    <t>2018年11月30日与企业在法院支持下达成诉讼调解。并已申请强制执行。</t>
  </si>
  <si>
    <t>项目位于城市中心</t>
  </si>
  <si>
    <t>抵押物为：以荔浦县利百新村建设发展有限公司名下位于荔浦县荔城镇检察院旁沙街社区住宅用地(土地证号：荔国用（2012）第Bb12071号)作为抵押担保，面积4494平方米。他项权证号：荔土他项(2013)第0519号,第一顺位抵押/唯一抵押权人，第一查封人/唯一查封人。抵押物状态：停车场。</t>
  </si>
  <si>
    <t>目前正在执行中。抵押人已被申请破产。</t>
  </si>
  <si>
    <t>利息部分为利息、罚息、违约金，抵押人已被申请破产，确认优先债权1200万元</t>
  </si>
  <si>
    <t>追加广西富满地农资集团股份有限公司（本部）提供连带责任保证担保。</t>
  </si>
  <si>
    <t>该债权以广西富满地农资集团股份有限公司名下南宁市桃源路43号广西富满地大酒店第4层、第21至25层共7486.9平方米房产（权证号：邕房权证字第02460779、02460133、02460135、02460136、02460137、02460139号）抵押担保。目前该抵押物保存完好，用于酒店用房及办公经营。</t>
  </si>
  <si>
    <t>正在破产重整中</t>
  </si>
  <si>
    <t>已有破产重整方</t>
  </si>
  <si>
    <t>利息部分为利息、罚息、违约金，抵押人已被申请破产，确认优先债权5188.16万元</t>
  </si>
  <si>
    <t>抵押物为：①广西富满地农资集团股份有限公司名下南宁市桃源路43号广西富满地大酒店第3层、第17至20层共6579.82平方米房产（权证号：邕房权证字第02460128、02460129、02460131、02460132、02460143号）提供抵押；②南宁市青秀区桃源路43号的国有土地使用权，土地权属证号：南宁国用（2014）第648685号，土地他项权证：南宁国用他项（2014）第2152号，面积4937.72平方米。目前抵押物保存完好，用于酒店用房及办公经营。</t>
  </si>
  <si>
    <t>利息部分为利息、罚息、违约金，债务人已被申请破产，确认优先债权7774.40万元</t>
  </si>
  <si>
    <t>追加广西富满地农资集团股份有限公司（本部）连带责任保证担保。</t>
  </si>
  <si>
    <t>抵押物为：①南宁市青秀区桃源路43号广西富满地大酒店5层的房产，房屋权属证号：邕房权证字第02460144号，房屋他项权证：邕房他证字第462257号；面积2940.04平方米； ②南宁市青秀区桃源路43号广西富满地大酒店26层的房产，房屋权属证号：邕房权证字第02460142号，房屋他项权证：邕房他证字第462247号；面积915.39平方米；③南宁市青秀区桃源路43号广西富满地大酒店27、28层的房产，房屋权属证号：邕房权证字第02460140号，房屋他项权证：邕房他证字第462246号；面积1183.23平方米提供抵押。截至2017年7月13日查询的结果，该抵押房产已被查封。目前该抵押物保存完好，用于酒店用房及办公经营。</t>
  </si>
  <si>
    <t>利息部分为利息、罚息、违约金，抵押人已被申请破产，确认优先债权7774.40万元</t>
  </si>
  <si>
    <t xml:space="preserve">抵押物为：广西金狮城地产有限公司名下位于防城港市沙潭江中心区土地使用权，（土地证编号：防港国用(2010)第0078号、他项权证号：防港他项（2012）第134号），土地使用面积为94800.65平方米提供抵押。 </t>
  </si>
  <si>
    <t>利息部分为利息、罚息、违约金，债务人、抵押人均已被申请破产，确认优先债权6510.65万元</t>
  </si>
  <si>
    <t>巴马</t>
  </si>
  <si>
    <t>抵押物分别为：①来宾市丰明实业有限公司所有的位于来宾市华侨农场场部来华商贸城旁的18760.00平方米土地使用权，用途为：居住，他项权证号：来他项(2010)第260号；②来宾市鑫港实业有限公司所有的位于来宾市维林大道68号酒店用房（来宾国际大酒店主楼），土地使用权面积为960平方米，抵押物建筑面积15005.36平方米，房屋他项权证号：4504400020875，土地他项权证号：来他项（2010）第261号，第一顺位抵押；来宾市鑫港实业有限公司所有的位于来宾市维林新城开发区酒店用房（来宾国际大酒店主楼副楼），土地使用权面积为293.55平方米，抵押物建筑面积1354.59平方米，房屋他项权证号：4504400020875，土地他项权证号：来他项（2010）第261号，第一顺位抵押；来宾市鑫港实业有限公司所有的位于来宾市维都新城小区住宅用地，土地使用权面积为1127.41平方米，土地使用权证号：来国用（2006）抵0808041178号，土地他项权证号：来他项（2010）第261号，第一顺位抵押。</t>
  </si>
  <si>
    <t>企业已被申请破产</t>
  </si>
  <si>
    <t>抵押物位于城市中心</t>
  </si>
  <si>
    <t>利息部分为利息、罚息、违约金，债务人已被申请破产</t>
  </si>
  <si>
    <t>抵押物为：①王斐侠名下位于南宁市汇春路4号金湖大厦10层1006号房，建筑面积149.95平方米，所有权证号：邕房权证字第 01646117号；
②刘益志名下位于青秀区民族大道155号荣和山水美地六组团3号楼C座602号，建筑面积174.28平方米，所有权证号：邕房权证字第01835530号、青秀区凤凰岭路1号荣和大地第一组团2号楼A座17D02号，建筑面积321.46平方米，所有权证号：邕房权证字第02386130号、青秀区民族大道155号荣和山水美地六组团左边地下车位103号和102号，面积30.67平方米、位于青秀区民族大道155号荣和山水美地六组团3号楼C座602号，建筑面积174.28平方米，所有权证号：邕房权证字第01835530号、青秀区凤凰岭路1号荣和大地第一组团2号楼A座17D02号，建筑面积321.46平方米，所有权证号：邕房权证字第02386130号、青秀区民族大道155号荣和山水美地六组团左边地下车位103号和102号，面积30.68平方米。</t>
  </si>
  <si>
    <t>针对上述债权，原债权人已于同一案提起诉讼，案号为：（2016）桂0103民初1348号，该案件已于2016年10月28日作出《民事判决书》，判决支持原债权人的诉讼请求。该案已生效并已申请执行，执行案号为（2017）桂0103执1347号，目前尚在执行中。</t>
  </si>
  <si>
    <t>抵押物为：柳州市第二建筑工程公司名下位于柳州市八一路117号建工大厦第五、六、八、九、十层房产抵押，房产权证号为柳房权证字第D0111639、D0111645、D0111652、D0111634、D0111531号号，建筑面积3335.58平方米，第一顺位抵押，无其他查封。</t>
  </si>
  <si>
    <t>正在申请抵押物拍卖评估中</t>
  </si>
  <si>
    <t>该贷款担保人为：广西民族印刷包装集团有限公司（注册号：4500000000012067；住所地：南宁市西乡塘区高新三路1号；法定代表人：周继才）、广西潘多拉科工贸有限公司（注册号：450122200000068；住所地：南宁市伊岭工业集中区B-3号；法定代表人：潘红华）、广西阳光纸业有限公司注册号：4500000000002256；住所地：南宁市科园大道62号厂房大楼一楼；法定代表人：韦建强）,担保人主体符合担保法规定。</t>
  </si>
  <si>
    <t>抵押物为：广西民族包装有限责任公司所有的位于广西-东盟经济技术开发区（南宁华侨投资区）武华大道239号的53352.27平方米以出让方式取得的国有建设用地使用权进行抵押，土地使用权证号：武（华）国用（2015）第18号，他项权证号：武（华）他项（2015）第13号。</t>
  </si>
  <si>
    <t>已向法院申请执行回款</t>
  </si>
  <si>
    <t>利息部分为利息、罚息、违约金，抵押物已执行拍卖完毕，等待执行回款。同时企业被申请破产，正在审理中</t>
  </si>
  <si>
    <t>抵押物为：
①广西农辉置业有限公司所有的位于南宁市西乡塘区新阳路0201933号宗土地使用权，土地权属证号：南宁国用（2009）第513247号，土地他项权证：南宁国用他项（2010）第0309号；②广西农辉置业有限公司所有位于南宁市西乡塘区新阳路292-1号新阳国际1号楼、2号楼的在建工程。在建工程均已办理了抵押登记，他项权证为：邕房建字第1000592号、邕房建字第1000593号、邕房建字第1000516号、邕房建字第1000517号。截止2017年3月22日查询结果，该项目已办理《商品房预售许可证》。</t>
  </si>
  <si>
    <t>目前法院正在执行当中。</t>
  </si>
  <si>
    <t>抵押物为：
①广西聚志科技有限责任公司所有的位于南宁市双拥路40-1号东方明珠花园1号楼A座1单元7层703号房住宅作为抵押，总面积203.1平方米。他项权证号：邕房他证字第356454号，唯一抵押权人，第一查封，抵押物状态：办公；②广西聚志科技有限责任公司所有的位于南宁市双拥路40-1号东方明珠花园1号楼A座1单元9层903B号房住宅作为抵押，总面积156.97平方米。他项权证号：邕房他证字第356455号，唯一抵押权人，第一查封，抵押物状态：办公；
③广西聚志科技有限责任公司所有的位于南宁市双拥路40-1号东方明珠花园1号楼C座3单元9层910号房住宅作为抵押，总面积152.32平方米。他项权证号：邕房他证字第356456号，唯一抵押权人，第一查封，抵押物状态：办公；④文刚所有的位于南宁市民族大道170号莱茵湖畔B组团B4号楼2单元201号房住宅作为抵押，总面积128.04平方米。他项权证号：邕房他证字第340051号，第一顺位抵押，轮后查封，抵押物状态：居住；⑤文刚所有的位于南宁市竹溪路29号山水花都秀竹花园综合楼12层1201号房住宅作为抵押，总面积164.08平方米。他项权证号：邕房他证字第340052号，第一顺位抵押，轮后查封，抵押物状态：出租；⑥文刚所有的位于南宁市民族大道92-1号新城国际13层1315号房住宅作为抵押，总面积 74.98平方米。他项权证号：邕房他证字第340053号，第一顺位抵押，轮后查封，抵押物状态：出租；⑦文刚所有的位于南宁市新民路3号永嘉大厦1层106号商业用房作为抵押，总面积 15.21平方米。他项权证号：邕房他证字第340054号，第一顺位抵押，轮后查封，抵押物状态：出租；⑧庞群所有的位于南宁市竹溪南路18号新兴苑小区49栋2单元501号房住宅作为抵押，总面积68.86平方米。他项权证号：邕房他证字第340048号，第一顺位抵押，第一查封，抵押物状态：居住；⑨文强所有的位于南宁市文华园3号楼2单元3层3-2-202号房住宅作为抵押，总面积87.64平方米。他项权证号：邕房他证字第340049号，第一顺位抵押，第一查封，抵押物状态：居住；⑩陈凯媛所有的位于南宁市青秀路9号盛天茗城7号楼2单元1204号房住宅作为抵押，总面积82平方米。他项权证号：邕房他证字第340047号，第一顺位抵押，第一查封，抵押物状态：出租。</t>
  </si>
  <si>
    <t>正在执行拍卖中</t>
  </si>
  <si>
    <t>利息部分为利息、罚息、违约金，部分抵押已被执行拍卖</t>
  </si>
  <si>
    <t>抵押物为：以桂林市龙辉市场开发有限责任公司名下桂林市象山区沙河路7号房地产(房产证号：桂林市房权证象山区字第30222467、30222468、30222469、30222470号，土地证号：桂市国用（2007）第000211号)作为抵押担保，面积19818平方米。他项权证号：桂林市房他证象山区字第3095465号、桂市国抵他项（2013）第00139号，第一顺位抵押/唯一抵押权人，第一查封人/唯一查封人。抵押物状态：已出租。</t>
  </si>
  <si>
    <t>土地为仓储用地</t>
  </si>
  <si>
    <t>抵押物为：①以债务人柳州市麟轩经贸有限公司位于柳州市东环大道230号居上百合园1栋1-3号的房产，房屋权属证号：柳房权证字第D0007189号，房屋他项权证号：柳房他证字第E0200542号、桂（2016）柳州市不动产证明第0007603号。房产面积：465.08平方米；②以第三人南宁市鼎丰家私有限责任公司，法定代表人：陈儿炳，住址：南宁市青秀区民族大道63-1号欧景城市广场T4栋T4-1607号。抵押财产为抵押人位于柳州市东环大道230号居上百合园2栋2层的房产，房屋权属证号：柳房权证字第A0048734号，房屋他项权证号：柳房他证字第E0171319号。房产面积：1695.73平方米。</t>
  </si>
  <si>
    <t>债权已获判决，正在执行中。</t>
  </si>
  <si>
    <t>债权均已获判决。案号分别为：（2017）桂0202民初2379号、（2017）桂0202民初2378、（2017）桂0202民初2377，目前案件正在执行中。</t>
  </si>
  <si>
    <t>凭祥</t>
  </si>
  <si>
    <t>抵押物分别为：
①来宾市丰明实业有限公司所有的位于来宾市华侨农场场部来华商贸城旁的18760.00平方米土地使用权，用途为：居住，他项权证号：来他项(2010)第260号；
②来宾市鑫港实业有限公司所有的位于来宾市维林大道68号酒店用房（来宾国际大酒店主楼），土地使用权面积为960平方米，抵押物建筑面积15005.36平方米，房屋他项权证号：4504400020875，土地他项权证号：来他项（2010）第261号，第一顺位抵押；来宾市鑫港实业有限公司所有的位于来宾市维林新城开发区酒店用房（来宾国际大酒店主楼副楼），土地使用权面积为293.55平方米，抵押物建筑面积1354.59平方米，房屋他项权证号：4504400020875，土地他项权证号：来他项（2010）第261号，第一顺位抵押；来宾市鑫港实业有限公司所有的位于来宾市维都新城小区住宅用地，土地使用权面积为1127.41平方米，土地使用权证号：来国用（2006）抵0808041178号，土地他项权证号：来他项（2010）第261号，第一顺位抵押。</t>
  </si>
  <si>
    <t>抵押物为：
①以柳州市第二建筑工程公司名下位于柳州市八一路117号三层、四层、五层、六层、七层，总建筑面积3268.48平方米的写字楼抵押，他项权证号为柳房他证字第E0168759--柳房他证字第E0168763号，第一顺位抵押；
②以柳州市第二建筑工程公司位于柳州市八一路117号建工大厦第七层，建筑面积711.54平方米的写字楼抵押，债权人已于2013年9月12日办理取得《房屋他项权利证书》[编号：柳房他证字第E0126615号]，第一顺位抵押。</t>
  </si>
  <si>
    <t xml:space="preserve">抵押物为：梁淑如所有的位于南宁市西乡塘区北大北路11号机电综合楼二层218号房、219号房、220号房、221号房、233号房、235号房、236号房、四层413号房、420号房、421号房、422号房、423号房、425号房、426号房，面积587.78平米，他项权证号为邕房他证字第404389号、邕房他证字第404388号、邕房他证字第404387号、邕房他证字第404386号、邕房他证字第404385号、邕房他证字第404384号、邕房他证字第404383号、邕房他证字第404382号、邕房他证字第404381号、邕房他证字第404380号、邕房他证字第404379号、邕房他证字第404378号、邕房他证字第404377号、邕房他证字第404376号；
</t>
  </si>
  <si>
    <t>法院已下达（2016）桂0103民初3122号《民事判决书》和（2016）桂0103民初3121号《民事判决书》，执行中。</t>
  </si>
  <si>
    <t>抵押物为：邹贤斌所有的位于钦州市子材西大街（福宁鑫城）的房产，用途为商铺，面积 1035.75平方米，他项权证为：钦房他证钦他字第201302792，第一顺位抵押权，被第三人优先查封。</t>
  </si>
  <si>
    <t>该债权已向法院提起诉讼并已判决，案号为：（2016）桂01民初432号</t>
  </si>
  <si>
    <t>抵押物为：重庆展煌环境工程有限责任公司位于重庆市巴南区接龙镇和平桥碑垭村的土地使用权，宗地号：BN0190010087000，土地权属证号：202D房地证2012字第 02012号，土地他项权证：房地证（押）2014字第454号，面积：9001平方米。用途为其他商服用地，唯一抵押权人，唯一查封人。</t>
  </si>
  <si>
    <t>针对编号为63012014280235的《流动资金借款合同》原债权人已提起诉讼，案号为（2016）桂0103民初第3120号，南宁市青秀区人民法院于2016年12月5日做出（2016）桂0103民初第3120号《民事判决书》，判决支持原债权人的诉讼请求。</t>
  </si>
  <si>
    <t>保证人为：韩树东、柳州市和华工贸有限责任公司、柳州市华铭矿业有限公司、柳州市金东实业有限公司、刘京红、柳州市柳铸车辆钢球厂、柳州市银丰实业有限公司。</t>
  </si>
  <si>
    <t>（1）抵押物一位位于潭中西路19号金绿洲如意家园30栋金绿洲如意家园30栋1-1至1-18号、31栋1-1至1-12号、33栋1-1至1-20号。抵押物一已于《最高额抵押合同》[编号：ZD5501201600000020号]中履行了抵押登记。其抵押物现状与上文第1点结尾所论述现状相同。
（2）抵押物二为房屋所有权证号为柳房权证字第1229334号、柳国用（2004）第151641号。该土地已经设立抵押，房屋也于2011年4月19日设定抵押，抵押权证为柳房他证字第E0044402号。2011年10月25日柳州市方东房地产开发有限公司与上海浦东发展银行股份有限公签署《土地使用权最高额抵押合同补充协议》。该协议补充约定：一、该笔房地产最高额抵押合同对应的主债权及抵押额度分别是：（1）2011年4月28日发放的，合同编号为55012011280029的贰亿元贷款，对应抵押额度是壹亿玖仟玖佰万元；（2）2011年10月26日发放的，合同编号为55012011280203的伍仟万贷款，对应抵押额度是伍佰万元。根据2018年2月6日的查档结果，以上抵押物存在3笔抵押登记，抵押权人均为上海浦东发展银行股份有限公司柳州分行；该抵押物无查封登记。</t>
  </si>
  <si>
    <t>债务人为柳州本地房地产龙头企业，抵押物位于柳州市内核心地段，抵押物价值高、前景可观</t>
  </si>
  <si>
    <t xml:space="preserve">
王先生
</t>
  </si>
  <si>
    <t>07712831072</t>
  </si>
  <si>
    <t>利息包含正常利息、罚息、违约金</t>
  </si>
  <si>
    <t>担保人桂林市益茂旅游投资有限公司、桂林市奎德矿业贸易有限公司、桂林德贝贸易有限公司、张息生、桂林市银源融资性担保有限责任公司、郑利该于2012年6月28日签署《最高额保证合同》[编号：ZGB20120012号]、[编号：ZGB20120001号]、[编号：YLD4101201228009501号]，保证方式为连带责任保证。</t>
  </si>
  <si>
    <t>目前，企业已停业。该债权已提起诉讼，案号为（2014）星民初字第50号，案件已经过桂林市七星区人民法院审理判决，判决支持债权人的诉讼请求，由被告主债务人、保证人向债权人承担连带偿还责任，且债权人有权就抵押财产享有优先受偿权；各被告还应赔偿债权人因此支出的诉讼费、保全费、律师费。判决已生效，案件目前处于执行阶段，执行已终结。</t>
  </si>
  <si>
    <t>债权均有保证担保，有一定价值提升空间。</t>
  </si>
  <si>
    <t>担保人杨昌彬，广西绿太阳农业科技有限公司目前已更名为广西绿优优农林科技有限公司、广西阳谷生态农业有限责任公司、广西桂林文广投资管理有限公司（已解除联保责任）、桂林市金益齿轮有限责任公司，于2012年11月22日签署《保证合同》[编号：YCD41012012280228号]。该合同约定保证期限为债务履行期届满之日后两年止。</t>
  </si>
  <si>
    <t>目前，企业已停止经营。债权合同已提起诉讼，案号为（2014）星民初字第282号，案件已经过桂林市七星区人民法院审理判决，判决支持债权人的诉讼请求，由被告主债务人、保证人向债权人承担连带偿还责任，并赔偿债权人因此支出的诉讼费、保全费、律师费。判决已生效，案件目前处于执行阶段，执行工作正在推进中，</t>
  </si>
  <si>
    <t>目前，企业已停止经营。债权合同已提起诉讼，案号为（2014）星民初字第282号，已申请执行，鉴于律师在现有材料中未查看到有关执行的结论性文件，，尚无结论。五级分类为损失类。</t>
  </si>
  <si>
    <t>保证人桂林市金益齿轮有限责任公司、广西绿太阳农业科技有限公司目前已更名为广西绿优优农林科技有限公司、广西桂林文广投资管理有限公司、桂林市安源汽车运输有限公司、彭祥山，配偶苏雯已签订《关于同意执行共同财产的承诺函》。保证人于2012年11月22日签署《保证合同》[编号：YCD4101201228022501号]，该合同约定保证期限为债务履行期届满之日后两年止。</t>
  </si>
  <si>
    <t xml:space="preserve"> 目前，企业已停止经营。债权合同已判决并执行已终结。</t>
  </si>
  <si>
    <t>目前，企业已停止经营。债权合同已提起诉讼，案号为（2015）星民初字第235号，已申请执行，鉴于目前现有材料中未发现有法院的执行裁定文书，为此该案截止本报告出具时其执行状态不明。</t>
  </si>
  <si>
    <t>申请查封了保证人的部分财产，法院已出具保全裁定，但债权人的卷宗资料中未看到法院出具的查封材料清单。根据债权人的说明，保全查封涉及到的财产有：
1、查封罗滨名下桂林市象山区中山南路30号龙坪新村33栋1-5-2号房：
2、查封罗滨名下桂林市象山区苗圃路7号3栋3-5-7号房；
3、查封黄鹏名下桂林市七星区鸾西小区11栋4-2号房；
4、查封熊美鑫名下桂林市象山区同心园302栋；
5、封黄鹏名下桂林市象山区翠竹路15号（原8号）鸣翠新都11栋2-6-4号房；
6、查封杨君丞名下桂林市象山区环城西二路40-44号3栋1-1-2号房；
7、查封杨君丞名下车牌号为桂CX7717的迈腾牌小型轿车。</t>
  </si>
  <si>
    <t>债权有抵押、保证担保，有一定价值提升空间。</t>
  </si>
  <si>
    <t>本债权合同诉讼过程中，债权人申请查封了保证人的部分财产，法院出具了保全裁定，但债权人的卷宗档案中未发现有法院出具的财产保全查封财产清单。根据债权人的说明，涉及查封的财产有：
1、查封王立新名下位于桂林市七星区漓江路19号财富名城祥郡C座2-5-2号房：
2、查封黄鹏名下位于桂林市秀峰区信义路84号理想城市花园5-6#楼2-3-2号房；
3、查封梁春玉名下桂林市象山区奇峰路9号安厦漓江大美A9栋2-7-2号房。</t>
  </si>
  <si>
    <t>本债权合同诉讼过程中，债权人申请查封了保证人的部分财产，法院已出具保全裁定，但债权人的档案资料中未发现有财产保全的查封财产清单。根据债权人的说明，涉及的查封财产有：1、查封徐春生名下桂林市象山区环城西二路2号金辉广场综合楼2=16、17-5号房：2、查封徐瑚鸿名下桂林市象山区南新路118号1-2-1号房、1号车库。</t>
  </si>
  <si>
    <t>本债权合同诉讼过程中，债权人申请查封了保证人的部分财产，根据债权人的卷宗档案，查封涉及的财产有：
1、查封被执行人桂林鑫鹰电子科技有限公司名下桂林市七星区高新区铁山路8号漓东科技大厦一楼和广场的厂房内的设备、办公室用品。该设备、办公用品已被拍卖。
2、查封被执行人桂林鑫鹰电子科技有限公司所有的存放在桂林市七星区高新区铁山路8号漓东科技大厦的像素工厂SKY Factory系统一套。
3、查封被执行人邝金豆位于北京市朝阳区夏家园15号楼1单元602号房（建筑面积170.62平方米，房产证号：X京房权证朝私字第540123号）房产一套。</t>
  </si>
  <si>
    <t>本债权合同诉讼过程中，债权人申请查封了保证人的部分财产，法院已出具保全裁定，查封涉及的财产有：
1、查封王海祥、伍仁秀名下位于临桂县临桂镇西城北路山水凤凰城K-Z350号别墅一栋（00012166、00012165）：
2、查封王海祥名下位于桂林七星区环城北二路56-3号5号2-3-1号房产一套（30315997）。
3、查封伍仁秀名下位于桂林市叠彩区中山北路156号2栋2-7-1号房产一套（30327394）。
4、查封蒋海林名下位于桂林市叠彩区环城北一路7号3-4#楼2层11号办公房产一套（30341989）。
5、查封蒋海林名下位于桂林市叠彩区环城北一路7号3-4#楼2层13号办公房产一套（30341988）。
6、查封蒋海林、唐樟鹰名下位于桂林市七星区穿山东路18号碧水康城17栋1-7-1号房（30360205、30360206）。
7、查封黄志和名下位于叠彩区新建路5号德鑫苑9栋2-1-1房产一套（30023312）。
8、查封黄志和所有的桂CTF659宝马轿车一辆。
9、查封龙小军名下位于桂林市叠彩区新建路5号德鑫苑9栋2-1-1房产（30225954）。
以上1-8项查封均为轮候查封。</t>
  </si>
  <si>
    <t>抵押人为桂林鑫佰利纸业有限公司，上海浦东发展银行提供资料中未见该抵押合同资料，根据（2015）星民初字第808号判决可见：原告与鑫佰利公司签订《最高额抵押合同》一份，约定鑫佰利公司提供财产做抵押担保，担保范围为上述债权合同所述的主债权及由此产生的利息（包括利息、罚息和复利）、违约金、损害赔偿金、手续费及其他为签订或履行合同而发生的费用、以及抵押权人实现担保权利和债权所产生的费用（包括但不限于诉讼费、律师费、差旅费等）。抵押财产为：半自动复卷机 I 台，型号 ZE-FJ-B,  生产年份为 2008 年 6 月，用途为卷简纸，分切机 I 台，生产年份为 2010 年 5 月，用途为分盘纸，带锯机 1 台，用途为切纸；切纸机 1 台，用途为切纸。</t>
  </si>
  <si>
    <t>本债权已经诉讼，法院判决支持了债权人诉讼请求，并进入执行阶段，目前债权人已经申请执行，目前仍在执行阶段中，尚未有结论。</t>
  </si>
  <si>
    <t>债权已进行诉讼财产保全，债权人可就查封冻结所处置财产所得价款主张受偿权。被查封、冻结的财产被其他法院优先查封的，可向其他法院申请处置，并申请参与分配。如发现债务人或其他担保人有可供执行之财产线索的，可通过向法院申请查封，以确保进一步执行获偿。</t>
  </si>
  <si>
    <t>已申请查封保证人的部分财产，但查封顺序为轮候查封，债权人有权向其他优先查封的法院申请处置保证人的财产，并申请参与分配，债权权益可依法部分实现。若发现债务人、保证人名下还有其他财产的，可依法向法院申请执行，进一步执行获偿。本债权合同诉讼过程中，债权人申请查封了保证人的部分财产，有：
1、查封被告袁顺成所有的车牌号为桂CSZ089的帕萨特牌汽车壹辆；
2、查封桂林市正德彩色包装印务有限公司所有的机器设备一批：水墨胶刷机XT（规格1800×90）一台、罗兰胶印机（规格1020×730）一台、过胶机（规格1800×500）两台、切纸机（规格1300）一台。</t>
  </si>
  <si>
    <t>已申请查封保证人的部分财产，但查封顺序为轮候查封，债权人有权向其他优先查封的法院申请处置保证人的财产，并申请参与分配，债权权益可依法部分实现。若发现债务人、保证人名下还有其他财产的，可依法向法院申请执行，进一步执行获偿。本债权合同诉讼过程中，债权人申请查封了保证人的部分财产，有：
1、查封被告蒋智斌所有的坐落于桂林市象山区拓木镇屏山野狗山66号（产权证号30052020）房屋壹套及车牌号为桂C98408的宝马牌、车牌号为桂C88408的宝马牌汽车各壹辆；
2、查封桂林国石坊鸡血玉矿业有限公司所有的机器设备一批：红外线数控龙门大切新型桥式龙门中切一台、红外线电子数控新型桥式龙门中切一台、多功能切边机一台、多功能线条机一台、手拉锯一台、磨光机一台、全自动抛光震筒机一台、全自动抛光震筒机一台、超声波全自动雕刻机一台、AX-100L龙门式定厚机一台、RB7632石材钻孔机一台、600型双片下料机六台、115L自动抛光机两台、大锯刀片两片、中锯刀片两片、中锯刀片两台、其他80、60、40一批、抛光粉、抛光机一批、全自动定型机三台、全自动磨光机一套（六件）。</t>
  </si>
  <si>
    <t>该债权担保人为龙俊、谭明。</t>
  </si>
  <si>
    <t>抵押物位于梧州市中心，地理位置优越，商业氛围浓厚</t>
  </si>
  <si>
    <t xml:space="preserve">叶先生
</t>
  </si>
  <si>
    <t>0771-2853073</t>
  </si>
  <si>
    <t>利息包含正常及罚息</t>
  </si>
  <si>
    <t>该债权担保人为蒋纯刚、朱隽凝。</t>
  </si>
  <si>
    <t>该债权担保人为曾斌、陈胜。</t>
  </si>
  <si>
    <t>该债权担保人为陈俊、蔡华。</t>
  </si>
  <si>
    <t>抵押物位于玉林市中心，地理位置优越，商业氛围浓厚</t>
  </si>
  <si>
    <t>该债权担保人为全守静、黎云贵。</t>
  </si>
  <si>
    <t>广西兴业鑫兆电子有限公司名下，位于玉林市兴业县高速公路兴业联线东侧土地使用权（综合用地），面积约57.11亩。</t>
  </si>
  <si>
    <t>玉林兴业土地使用权</t>
  </si>
  <si>
    <t>该债权担保人为广西德保泰石商业管理有限责任公司、韦小敏、陈国强、南宁泰石投资有限责任公司、马小董、陆柳斌、廖立志。</t>
  </si>
  <si>
    <t>广西德保泰石商业管理有限责任公司名下，位于德保县城关镇云山大道财富广场3-3-1、3-3-2、3-3-3、3-3-4号商铺，面积3769.51平方米。</t>
  </si>
  <si>
    <t>抵押物位于德保县城核心地段</t>
  </si>
  <si>
    <t>该债权担保人为张雪婷、许杰、韦小敏、南宁泰石投资有限责任公司、陆柳斌、马小董、廖立志。</t>
  </si>
  <si>
    <t>该债权担保人为韦远锋、张婕、陆柳斌、马小董、柳州市盛汇投资有限责任公司、南宁泰石投资有限责任公司。</t>
  </si>
  <si>
    <t>该债权担保人为杨武、谢秀姬、江沛、梁欢言。</t>
  </si>
  <si>
    <t>柳州鹿寨县城中心区域土地使用权</t>
  </si>
  <si>
    <t>该债权担保人为杨武、梁欢言。</t>
  </si>
  <si>
    <t>广西鹿寨国发燃料有限责任公司名下，位于广西鹿寨镇交通街123号之六房产，面积771.37平方米。</t>
  </si>
  <si>
    <t>柳州鹿寨县城区一楼铺面</t>
  </si>
  <si>
    <t>该债权担保人为肇庆市港景房地产开发有限公司、凌贵豪、黄梨双、莫金华、黄海金、张明生、林建貌。</t>
  </si>
  <si>
    <t>肇庆市内核心地段稀缺别墅区</t>
  </si>
  <si>
    <t>该债权担保人为龙六花、简帮雄、简成君。</t>
  </si>
  <si>
    <t>龙六花名下位于湖南省东安县白牙市镇舜皇路与普华路交汇处的土地使用权，面积20180平方米（约30亩）。</t>
  </si>
  <si>
    <t>该债权担保人为李金亮、陆文忠。</t>
  </si>
  <si>
    <t>南宁市中心商铺，地理位置优越；百色凌云县高端酒店项目</t>
  </si>
  <si>
    <t>该债权担保人为杨少鹏、黄卫河。</t>
  </si>
  <si>
    <t>凌云县武周度假酒店经营有限公司名下，位于凌云县县城城北路北侧武周大酒店1层、凌云县县城城北路北侧土地使用权，房屋面积280.32平方米，土地面积8020平方米（12.02亩）（商业用地）。</t>
  </si>
  <si>
    <t>该债权担保人为杨月英、龙春明。</t>
  </si>
  <si>
    <t>湖南江华县商铺</t>
  </si>
  <si>
    <t>该债权担保人为李彤彤、罗法云、甘奇平。</t>
  </si>
  <si>
    <t>龙春明名下位于湖南省江华瑶族自治县沱江镇江华大道与原207国道交叉处地下层商场，面积8588.93平方米。</t>
  </si>
  <si>
    <t>龙春明位于湖南沱江镇江华大道与原207国道交叉处同天家居生活广场4号楼三层C3001号，房产证号：江华房权证沱江字第0110649号，面积1664.96平方米。</t>
  </si>
  <si>
    <t>该债权担保人为陈露、陈崇业、湖南省冷水滩先达建设开发有限公司、吴建先。</t>
  </si>
  <si>
    <t>湖南省冷水滩先达建设开发有限公司名下，位于湖南省永州市冷水滩区珊瑚路上城国际的22套房产，面积6805.82平方米，其中住宅2342.82平方米，商业4463平方米</t>
  </si>
  <si>
    <t xml:space="preserve"> 湖南永州市区住宅及商铺，投资价值大</t>
  </si>
  <si>
    <t>该债权担保人为张静思、陈美芳。</t>
  </si>
  <si>
    <t>长三角地区商铺，投资前景看好</t>
  </si>
  <si>
    <t>宜州市</t>
  </si>
  <si>
    <t>汶中公司实际控制人及法人代表洪瑞泉为本次债务重组提供的连带责任保证担保。</t>
  </si>
  <si>
    <t>以南宁市东盟商务区合作路9号文莱园区地下室350个车位（总建筑面积18946.4平方米）提供抵押。</t>
  </si>
  <si>
    <t>债务人已进入破产程序，执行已中止</t>
  </si>
  <si>
    <t>项目位于南宁市核心地段东盟商务区中心位置，毗邻青秀山公园及李宁休闲公园，地理位置优越，交通便利，周边商业氛围浓厚，生活配套设施完善；抵押物保存较好，并办理了相关抵押登记证明，证照齐全。</t>
  </si>
  <si>
    <t>债权计算至破产受理日2018年10月26日，利息包含正常利息、罚息、违约金等</t>
  </si>
  <si>
    <t>以南宁市东盟商务区合作路9号文莱园商务写字楼C段一层、二层商铺共41间，建筑面积为1590.81平方米提供抵押。</t>
  </si>
  <si>
    <t>来宾市</t>
  </si>
  <si>
    <t>企业实际控制人黄强及债务企业股东陆冠松、陆国智提供连带责任保证担保。</t>
  </si>
  <si>
    <t>抵押物为宾江公司开发的“来宾市新华福集贸市场”和“新华福苑商住楼”项目一期在建工程21799.41平方米（其中：商铺20120.31平方米、单间住宅1679.1平方米）。</t>
  </si>
  <si>
    <t xml:space="preserve">“来宾市新华福集贸市场和新华福苑商住楼”项目是一个以农贸市场为依托、以住宅为主体的商住项目，是来宾市“菜篮子工程”重点建设的农贸市场之一，为该市河西片区规划的唯一农贸市场，同时项目规划配套建设部分住宅。中央电视台焦点访谈节目于2013年10月对来宾市农贸市场占道经营情况进行报道后，来宾市更加大了对农贸市场及配套建设项目的支持力度，出台和明确了一系列的优惠政策，并已确定将新华路“马路市场”整体迁入“来宾市新华福集贸市场”。“来宾市新华福集贸市场和新华福苑商住楼”项目位于来宾市河西片区，为旧城改造项目，位于爱华路与新华路交叉口西南角，交通便利，生活配套设施齐备，片区内居民密集，除传统城市居民外，来宾电厂生产区和华锡冶金集团生活区就在项目附近；学校配套完善，片区内有来宾市第二小学、来宾市第四中学和来宾市第七中学。
</t>
  </si>
  <si>
    <t>东兴市</t>
  </si>
  <si>
    <t>由和德公司实际控制人黎德夫妇提供连带责任保证担保。</t>
  </si>
  <si>
    <t>抵押物为在建工程22505.95平方米 ，其中住宅264套14062.62平方米,商铺45套8443.33平方米。</t>
  </si>
  <si>
    <t>“和德城市广场”项目（推广名：和德御景台）位于东兴市兴东路与明秀路交汇处，地处东兴市成熟商业核心位置。防东一级公路、上东公路、沿边公路通过东兴市；距东兴汽车站约2公里，距东兴口岸约2.3公里，交通便捷，周边商业氛围浓厚，专业市场云集，地处东兴市商贸区核心地段。</t>
  </si>
  <si>
    <t>抵押+保证</t>
    <phoneticPr fontId="3" type="noConversion"/>
  </si>
  <si>
    <t>抵押物为星江公司名下位于南宁市新民路59号太阳广场A-42号、A-44号、A-23号、A-24、二层1号共五套房产及土地使用权。</t>
    <phoneticPr fontId="3" type="noConversion"/>
  </si>
  <si>
    <t>抵押物为广西东日房地产开发有限责任公司所有的位于横县横州镇横州大道187号国际商贸城A13栋1312、1313、1315、1316号商铺（抵押面积774.74平方米），A15栋一、二层商铺（抵押面积4429.98平方米），A14栋1403、1410、1411号商铺（抵押面积738.79平方米），B3栋一层商铺（抵押面积1807.53平方米），B5栋一层商铺（抵押面积1735.38平方米），国际商贸城房产证号为横房权证字第2013003738、2013003739、2013003741-2013003743、2013003745-2013003755号的商铺（抵押面积为15845.08平方米），B8栋房产证号为横房权证字第2013003738、2013003742、2013003743、2013003745、2013003746、2013003747、2013003749、2013003752号的商铺（抵押面积为7922.54平方米），B9栋房产证号为横房权证字第2013003937号商铺（抵押面积为4161.24平方米），何洲、吴霞共同所有的位于横县横州镇江北路茉莉花园16#515号住宅（抵押面积107.07平方米）。</t>
    <phoneticPr fontId="3" type="noConversion"/>
  </si>
  <si>
    <t>浙江春天实业集团有限公司</t>
    <phoneticPr fontId="3" type="noConversion"/>
  </si>
  <si>
    <t>广西铭天房地产有限公司</t>
    <phoneticPr fontId="3" type="noConversion"/>
  </si>
  <si>
    <t>抵押物为南宁市星光大道213 号“金康天和时代”二、三层商场，二层商场建筑面积6515.11㎡,三层商场建筑面积6669.0平米；南宁市星光大道213 号“金康天和时代”裙楼。一层商场建筑面积5586.07㎡、一层商铺建筑面积11.09㎡；</t>
  </si>
  <si>
    <t xml:space="preserve">
抵押担保：抵押物为柳州龙峰置业有限公司名下共计7间商铺，位于柳州市宝莲新都2栋1-3号至1-6号，1-8号至1-10号，面积共计1329.02㎡。已查封财产如下：叶鹏翔名下的位于柳州市雅儒路362号天江丽都3栋2单元6-3室的房产，面积126.63平方米。</t>
  </si>
  <si>
    <t>陈俊名下位于梧州市中山路9号九层1号非住宅，面积1695.18㎡。</t>
  </si>
  <si>
    <t>1.林三名下位于梧州市中山路9号7层2号的商铺，面积1820.41㎡。
2.张静名下位于梧州市中山路9号八层的商铺，面积2834.05㎡。</t>
  </si>
  <si>
    <t>林三名下位于梧州市中山路9号6层2号的商铺，面积2035.13㎡。</t>
  </si>
  <si>
    <t>玉林市中思商贸有限公司名下，位于玉林市人民东路730号美家园商业广场的37套商铺，面积705.26㎡。</t>
  </si>
  <si>
    <t>广西德保泰石商业管理有限责任公司名下，位于德保县城关镇财富广场2-1-6、2-1-7、3-1-11、3-1-12、3-1-132-1-1、2-1-2、2-1-3、2-1-4、2-1-5共10套商铺，面积4127.63㎡。</t>
  </si>
  <si>
    <t>广西德保泰石商业管理有限责任公司名下，德保县城关镇云山大道财富广场3-1-5至3-1-7共3套，面积1206.25㎡。</t>
  </si>
  <si>
    <t>鹿寨县昌泰市场开发有限责任公司名下，位于鹿寨镇建中西路土地使用权，面积3533.58㎡（约5.3亩）。（商业用地）</t>
  </si>
  <si>
    <t>肇庆市港景房地产开发有限公司名下位于肇庆市古塔南路2号六合台别墅区的11套别墅，总面积3578.39㎡。</t>
  </si>
  <si>
    <t>凌云县武周度假酒店经营有限公司名下，位于凌云县县城城北路北侧武周大酒店5层，面积1503.82㎡。</t>
  </si>
  <si>
    <t>龙春明名下位于湖南省江华瑶族自治县沱江镇江华大道与原207国道交叉处地下层商场G1003、1004、1005、1006、1007、面积5712.42㎡。</t>
  </si>
  <si>
    <t>平湖市油兴贸易有限公司名下，位于浙江省平湖市当湖街道锦绣路6套商铺，面积683.26㎡。</t>
  </si>
  <si>
    <t>黎先生</t>
    <phoneticPr fontId="3" type="noConversion"/>
  </si>
  <si>
    <t>梁女士</t>
    <phoneticPr fontId="3" type="noConversion"/>
  </si>
  <si>
    <t>黄女士</t>
    <phoneticPr fontId="3" type="noConversion"/>
  </si>
  <si>
    <t>徐先生</t>
    <phoneticPr fontId="3" type="noConversion"/>
  </si>
  <si>
    <t>杨先生</t>
    <phoneticPr fontId="3" type="noConversion"/>
  </si>
  <si>
    <t>李先生</t>
    <phoneticPr fontId="3" type="noConversion"/>
  </si>
  <si>
    <t>刘先生</t>
    <phoneticPr fontId="3" type="noConversion"/>
  </si>
  <si>
    <t>罗先生</t>
    <phoneticPr fontId="3" type="noConversion"/>
  </si>
  <si>
    <t>谭女士</t>
    <phoneticPr fontId="3" type="noConversion"/>
  </si>
  <si>
    <t>冯先生</t>
    <phoneticPr fontId="3" type="noConversion"/>
  </si>
  <si>
    <t>耿先生</t>
    <phoneticPr fontId="3" type="noConversion"/>
  </si>
  <si>
    <t>林女士</t>
    <phoneticPr fontId="3" type="noConversion"/>
  </si>
  <si>
    <t>0771-2853078</t>
    <phoneticPr fontId="3" type="noConversion"/>
  </si>
  <si>
    <t>刘先生</t>
    <phoneticPr fontId="3" type="noConversion"/>
  </si>
  <si>
    <t>陶先生、吴先生</t>
    <phoneticPr fontId="3" type="noConversion"/>
  </si>
  <si>
    <t>0771-2816313、0771-2853078</t>
    <phoneticPr fontId="3" type="noConversion"/>
  </si>
  <si>
    <t>周女士</t>
    <phoneticPr fontId="3" type="noConversion"/>
  </si>
  <si>
    <t>柳州市佳龙商贸有限公司</t>
  </si>
  <si>
    <t>该债权担保人为南宁泰石投资有限责任公司、广西格林兴业房地产开发有限公司、马小董、李红兵、韦小敏、张雪婷、陈国强。</t>
  </si>
  <si>
    <t>1.广西格林兴业房地产开发有限公司名下，位于南宁市兴宁区望州路273号格林春天2号楼3号楼1至3号房产，面积1024.64㎡。2.南宁泰石投资有限责任公司名下位于南宁市兴宁区杭州路18号杭州上郡11套房产，面积375.72㎡。</t>
  </si>
  <si>
    <t>南宁市内住宅房产</t>
  </si>
  <si>
    <t>柳州市豪润物资贸易有限公司</t>
  </si>
  <si>
    <t>该债权担保人为杨武、谢秀姬。</t>
  </si>
  <si>
    <t>柳州市鸿瑞投资有限公司名下位于鹿寨县鹿寨镇城南新区行政广场对面的7-9层房产及土地使用权抵押，房产面积5290.02㎡，土地面积5124.5㎡（酒店、综合用地）。</t>
  </si>
  <si>
    <t>位于柳州鹿寨县政府旁，现经营维也纳酒店</t>
  </si>
  <si>
    <t>柳州市鸿瑞投资有限公司</t>
  </si>
  <si>
    <t>抵押物位于柳州鹿寨县政府旁，现经营维也纳酒店</t>
  </si>
  <si>
    <t>柳州市普兴贸易有限责任公司</t>
  </si>
  <si>
    <t>柳州市鸿瑞投资有限公司名下位于鹿寨镇城南新区行政广场对面国立大厦1-6层酒店，面积10,057.68㎡。</t>
  </si>
  <si>
    <t>广西双天贸易有限公司</t>
  </si>
  <si>
    <t>1.凌云县武周度假酒店经营有限公司名下，位于凌云县县城城北路北侧武周大酒店1层、7层,面积2547.23㎡。                   
2.广西双天贸易有限公司名下，位于南宁市友爱南路8号金之岛广场1B56号、1B61号、1C138号商铺，面积102.79㎡。</t>
  </si>
  <si>
    <t>南宁市中心商铺，地理位置优越；</t>
  </si>
  <si>
    <t>贵港市泰弘贸易有限责任公司</t>
  </si>
  <si>
    <t>1.凌云县武周度假酒店经营有限公司名下，位于凌云县县城城北路北侧土地使用权，面积8020㎡（12亩）。（商业用地）；
2.广西双天贸易有限公司名下，位于南宁市兴宁区友爱南路8号金之岛广场共5套商铺，面积181.29平方米</t>
  </si>
  <si>
    <t>柳州天晟模具有限公司</t>
  </si>
  <si>
    <t>该债权担保人为赖启应。</t>
  </si>
  <si>
    <t>龙春明位于湖南沱江镇江华大道与原207国道交叉处同天家居生活广场4号楼二层C2001号，房产证号：江华房权证沱江字第0110648号，面积1664.96平方米。</t>
  </si>
  <si>
    <t>该户为玉林市德茂贸易有限公司原转贷企业，本金为0、只剩欠息</t>
    <phoneticPr fontId="3" type="noConversion"/>
  </si>
  <si>
    <t xml:space="preserve">柳州市鸿瑞投资有限公司名下
1.位于鹿寨镇城南新区行政广场对面国立大厦1-6层酒店，面积10,057.68㎡。
2.柳州市鸿瑞投资有限公司名下，位于鹿寨镇城南新区行政广场对面国立大厦副楼在建工程及对应土地使用权，占地面积5124.50平方米，建筑面积18499.5平方米，用途为：综合用地
</t>
  </si>
  <si>
    <t>抵押+质押</t>
    <phoneticPr fontId="3" type="noConversion"/>
  </si>
  <si>
    <t>抵押+质押+保证</t>
    <phoneticPr fontId="3" type="noConversion"/>
  </si>
  <si>
    <t>抵押+质押+保证</t>
    <phoneticPr fontId="3" type="noConversion"/>
  </si>
  <si>
    <t>抵押+保证</t>
    <phoneticPr fontId="3" type="noConversion"/>
  </si>
  <si>
    <t>抵押+保证</t>
    <phoneticPr fontId="3" type="noConversion"/>
  </si>
  <si>
    <t>抵押+质押+保证</t>
    <phoneticPr fontId="3" type="noConversion"/>
  </si>
  <si>
    <t>法院裁定以资抵债</t>
  </si>
  <si>
    <t>法院裁定以资抵债</t>
    <phoneticPr fontId="3" type="noConversion"/>
  </si>
  <si>
    <t>保证</t>
    <phoneticPr fontId="3" type="noConversion"/>
  </si>
  <si>
    <t>抵押物为广西南宁星江物业发展有限公司所有的位于南宁市新民路59号（南宁市青秀区新民路59号太阳广场2层商场、青秀区新民路59号太阳广场A-03号、A-04号、A-06号、A-05号、A-19号、A-25号、A-09号、A-26号、A-27号、A-31号、A-28号、A-30号、A-29号、A-43号商铺）房地产，总面积3911.56平方米。质押财产为其名下保证金账户内的合计1333.20万元人民币。</t>
    <phoneticPr fontId="3" type="noConversion"/>
  </si>
  <si>
    <t>抵押物为广西巴帝食品有限责任公司的机器设备（10个储料罐）。质押物为广西桂平市巴帝食品有限责任公司的其他应收款。</t>
    <phoneticPr fontId="3" type="noConversion"/>
  </si>
  <si>
    <t>抵押物分别为：①贵港市华景房地产开发有限公司所有的位于贵港市欧景蓝湾二期9#楼、13#的部分住宅及地下室在建工程（其中9-1幢34套住宅房产，建筑面积合计5304.9平方米；13幢51套住宅房产，建筑面积合计6816.81平方米；568个地下停车位房产，建筑面积合计19796.12平方米）；②贵港市华景房地产开发有限公司所有的位于贵港市金港大道960-1号院（欧景蓝湾）7幢共16套商住楼房地产，建筑面积合计为2509.56平方米；③广西信和房地产开发有限公司所有的位于防城港市港口区沙潭江市行政中心区欧景蓝湾3号楼、别墅、观湖园联排别墅在建工程（其中住宅1780.26平方米，别墅5237.26平方米，建筑面积合计7017.52平方米）及对应的土地使用权；④广西信和房地产开发有限公司所有的位于防城港市港口区西湾大道19号欧景蓝湾6、7、8号楼地下一层共计117套的停车位及其对应的分摊土地使用。股东林久福、防城港市广领贸易有限公司以其持有的贵港市华景房地产开发有限责任公司100%股权提供质押担保。</t>
    <phoneticPr fontId="3" type="noConversion"/>
  </si>
  <si>
    <t>至2020年3月20日，债权总额32979万元，其中本金10000万元、利息5538.11万元、罚息8067.26万元、违约金6800万元、资金占用费616万元、迟延履行期间利息1957.63万元。部分债权法院裁定以资抵债。</t>
    <phoneticPr fontId="3" type="noConversion"/>
  </si>
  <si>
    <t>我分公司胜诉，强制执行中。“MOHO大厦”一拍、二拍和变卖流拍。“红日国贸大厦”一拍、二拍流拍。</t>
    <phoneticPr fontId="3" type="noConversion"/>
  </si>
  <si>
    <t>广西红日东升投资有限公司</t>
    <phoneticPr fontId="3" type="noConversion"/>
  </si>
  <si>
    <t>资产清单</t>
    <phoneticPr fontId="3" type="noConversion"/>
  </si>
  <si>
    <t>抵押物为红日东升公司名下位于南宁市兴宁区秀厢大道北面兴桂路36号红日•山湖项目的国有土地使用权，土地面积139277.33㎡；红日东升公司名下位于南宁市兴宁区秀厢大道北面兴桂路36号红日•山湖项目的在建工程1659处，建筑面积：123002.56㎡；红日东升公司名下位于南宁市江南区江南大道与富德路交汇处红日•江景小区的在建工程732处，建筑面积36972.44㎡；红日东升公司名下位于南宁市西乡塘区高新大道西段29号红日•江山小区的在建工程1011处，建筑面积：37455.35㎡。</t>
    <phoneticPr fontId="3" type="noConversion"/>
  </si>
  <si>
    <t>该贷款担保人为王宗贤、中新房北部湾实业有限公司（统一社会信用代码：9145000006741761XC ，住址：南宁市青秀区金洲路25号太平洋世纪广场A座7层703、704号房；法定代表人：洪哲理）。</t>
    <phoneticPr fontId="3" type="noConversion"/>
  </si>
  <si>
    <t>抵押物为万基城公司开发的 “金领阳光”项目，位于北海市贵州路与西南大道交会处，具体为40套住宅4178.18平方米，4套商铺3091.81平方米，128个车位。</t>
    <phoneticPr fontId="3" type="noConversion"/>
  </si>
  <si>
    <t>抵押物为广西钦州大华房地产开发有限公司所有位于钦州市钦州港大道101号房产面积3,750.39平方米（用途为农贸市场、车位、杂物房等）。</t>
    <phoneticPr fontId="3" type="noConversion"/>
  </si>
  <si>
    <t>年产20万吨磷酸生产线的机器设备（利达设备2014）为抵押物；54766.48㎡土地使用权（明东2015）为抵押物，土地位于昆明市东川区四方地工业园区北片区；位于武鸣县双桥镇八桥村的的土地、房产别墅抵押担保（碧锦2014-1），别墅房产总建筑面积6855.19㎡，土地面积为29701.5㎡。；位于钦州港的土地、厂房抵押担保（4511502013AF00005800；明利化工-2014）。工业用地土地面积14028.01㎡；厂房总建筑面积7262.9㎡，其中1-4号楼、宿舍楼建筑面积2859.12㎡；6层综合楼房产建筑面积4412.58㎡；7处房产及机器设备提供抵押担保。其中位于钦州市沙埠镇大田工业园的4处办公室，1处综合用房，面积1892.88㎡；位于钦州市黄屋屯二级公路北面的1处办公室，1处食堂，面积942.56㎡；位于钦州市沙埠镇大田工业园的2万吨磷酸氢钙生产设备1套及原料储罐25个位于钦州至黄屋屯二级公路北面的土地房产抵押。土地面积14434㎡；建筑面积1667.47㎡；位于钦州市钦南区沙埠镇桥坪村委大田村的土地抵押，土地面积为14934.34㎡；位于南宁市民族大道131号航洋国际城2号楼的部分房地产抵押，建筑面积659.66㎡；年产20万吨湿法磷酸生产线和年产30万吨食品级磷酸生产线的机器设备；南宁市星光大道213 号“金康天和时代”裙楼提供抵押担保。一层商场建筑面积5586.07㎡；南宁市星光大道213 号“金康天和时代”四层商场提供抵押担保，商场建筑面积6667.59㎡；明利集团以其持有的广西明利创新实业股份有限公司3000万股新三板公司股票提供最高额质押担保。</t>
    <phoneticPr fontId="3" type="noConversion"/>
  </si>
  <si>
    <t>企业实际控制人符征荣、严艳明夫妇，股东杨慧华、伍先强提供连带责任担保。</t>
    <phoneticPr fontId="3" type="noConversion"/>
  </si>
  <si>
    <t>杭州翔盛纺织有限公司、广西南方林业股份有限公司、沈柏祥、汪丽君提供连带保证责任担保。</t>
    <phoneticPr fontId="3" type="noConversion"/>
  </si>
  <si>
    <t>该抵押物为：贵州金瑞昌房地产开发有限公司拥有的贵州兴义市三宗商住用地共计153300.76平方米（1.兴义市下五屯街道办事处下五屯村、纳吉村E-6宗地、土地面积为49600.25平方米的建设用地；2.兴义市下五屯街道办事处下五屯村、纳吉村B-6宗地、土地面积为46900.23平方米的建设用地；3.兴义市下五屯街道办事处下五屯村、纳吉村E-3宗地、土地面积为56800.28平方米的建设用地）。</t>
    <phoneticPr fontId="3" type="noConversion"/>
  </si>
  <si>
    <t>该贷款担保人为卢照凯，担保人主体符合担保法规定。</t>
    <phoneticPr fontId="3" type="noConversion"/>
  </si>
  <si>
    <t>该贷款担保人为覃仕平、覃小苡、担保人主体符合担保法规定。</t>
    <phoneticPr fontId="3" type="noConversion"/>
  </si>
  <si>
    <t>该债权担保人为玉先强，担保人主体符合担保法规定。</t>
    <phoneticPr fontId="3" type="noConversion"/>
  </si>
  <si>
    <t>该贷款担保人为叶斐龙、刘震宇，担保人主体符合担保法规定。</t>
    <phoneticPr fontId="3" type="noConversion"/>
  </si>
  <si>
    <t>该贷款担保人为吴卫桃、，担保人主体符合担保法规定。</t>
    <phoneticPr fontId="3" type="noConversion"/>
  </si>
  <si>
    <t>该债权担保人为叶杏霞、梁玉清，此二人系夫妻，担保人主体符合担保法规定。</t>
    <phoneticPr fontId="3" type="noConversion"/>
  </si>
  <si>
    <t>该贷款担保人为文刚、庞群。担保人主体符合担保法规定。</t>
    <phoneticPr fontId="3" type="noConversion"/>
  </si>
  <si>
    <t>该贷款担保人为蒋石杏，担保人主体符合担保法规定。</t>
    <phoneticPr fontId="3" type="noConversion"/>
  </si>
  <si>
    <t>①保证人为广西牧成生物科技有限公司，法定代表人陈儿炳，企业地址为鹿寨县鹿寨镇建中西路198号；②陈儿炳；③黄利。</t>
    <phoneticPr fontId="3" type="noConversion"/>
  </si>
  <si>
    <t xml:space="preserve">保证担保情况：①广西牧成生物科技有限公司，法定代表人陈儿炳，企业地址为鹿寨县鹿寨镇建中西路198号；②陈儿炳；③黄利；④蔡美秀；⑤罗寿恩；⑥韦秀群；⑦黄忠壮。 </t>
    <phoneticPr fontId="3" type="noConversion"/>
  </si>
  <si>
    <t>该债权担保人为玉先强、姚琳珍，此二人系夫妻，担保人主体符合担保法规定。</t>
    <phoneticPr fontId="3" type="noConversion"/>
  </si>
  <si>
    <t>该贷款担保人为周桂根、王君君。担保人主体符合担保法规定。</t>
    <phoneticPr fontId="3" type="noConversion"/>
  </si>
  <si>
    <t>该贷款担保人为刘文峰、金丽卿。担保人主体符合担保法规定。</t>
    <phoneticPr fontId="3" type="noConversion"/>
  </si>
  <si>
    <t>该债权担保人为玉先强，担保人主体符合担保法规定。</t>
    <phoneticPr fontId="3" type="noConversion"/>
  </si>
  <si>
    <t>该贷款担保人为曾怡、赖涛。担保人主体符合担保法规定。</t>
    <phoneticPr fontId="3" type="noConversion"/>
  </si>
  <si>
    <t>该贷款担保人为卜海民；邹彩霞；陈岩华；魏建生；保证人邹贤斌；袁小光；邹贤斌；广西福昶投资集团有限公司（统一社会信用代码：450000200004764 ；住址：南宁市青秀区民族大道１３７号春晖花园Ａ区办公楼１５层１５０２号房）；广西通世达融资性担保有限公司（统一社会信用代码：450000200025223；住所地：南宁市青秀区民族大道137号春晖花园A区办公楼15层1502号房；法定代表人：陈岩华）。担保人主体符合担保法规定。</t>
    <phoneticPr fontId="3" type="noConversion"/>
  </si>
  <si>
    <t>保证人有：（1）杨昌彬，住址：桂林市象山区翠竹路63号12栋1-3-2号；
（2）保证人为广西绿太阳农业科技有限公司，法定代表人：欧燕，住所地：桂林市七星区华侨农场经济开发区（石门）。保证人主体符合担保法规定，目前已更名为广西绿优优农林科技有限公司。（3）广西阳谷生态农业有限责任公司，法定代表人：彭祥山，住所地：桂林市雁山区雁山镇茶江村委莲花泉庄园；（4）广西桂林文广投资管理有限公司（已解除联保责任）；（5）保证人桂林市金益齿轮有限责任公司，法定代表人：杨昌彬，住所地：桂林市九华路14号。保证人主体符合担保法规定。以上5位保证人于2012年11月22日签署《保证合同》[编号：YCD41012012280228号]。该合同约定保证期限为债务履行期届满之日后两年止，约定担保范围为上述债权合同所述的主债权及由此产生的利息（包括利息、罚息和复利）、违约金、损害赔偿金、手续费及其他为签订合同或履行合同而发生的费用、以及债权人实现担保权利和债权所产生的费用（包括但不限于处置费用、诉讼费用、拍卖费、律师费、差旅费），以及主合同生效后，经债权人要求追加而未追加的保证金金额。该合同担保的主债权为：债权人向债务人提供不超过600万元融资，债务履行期为自2012年11月22日至2013年11月21日，当债务人未按主合同约定履行其债务时，债权人可以要求任何一个或几个保证人承担全部或部分保证责任，保证人对此无任何异议。保证人杨昌彬的配偶何琼签署了《关于同意执行共同财产的承诺函》，同意在保证人承担保证责任时，债权人有权处分其共同财产。</t>
    <phoneticPr fontId="3" type="noConversion"/>
  </si>
  <si>
    <t>本债权合同共12位保证人，分别
1、保证人桂林市鑫源电力投资开发有限公司，法定代表人：王立新；注册地址：桂林市七星区穿山东路29号东晖国际11栋1单元501号。2、保证人桂林沃客信息技术有限公司，法定代表人：熊美鑫；注册地址：桂林市秀峰区中山中路28号。3、保证人桂林市宝腾商贸有限公司，法定代表人：罗滨；注册地址：桂林市七星区屏风市场37号。4、保证人王立新；住所地：桂林市叠彩区圣隆路1号13栋403室。5、保证人史小香；住所地：桂林市叠彩区圣隆路1号13栋403室。6、保证人熊美鑫；住所地：桂林市象山区同心路2号302栋2-5-3号。7、保证人莫建旺；住所地：临桂县五通镇伍家村委会屋基村十三队1号。8、保证人黄鹏；住所地：桂林市秀峰区西凤路1号12栋2-1-1。9、保证人吴东杰；住所地：桂林市象山区崇信路24号。10、保证人罗滨；住所地：桂林市象山区崇信路59号10栋1-1-1。11、保证人梁春玉， ；住所地：桂林市七星区育才路99号13栋1-3-1。
以上11位保证人于2013年12月6日共同签署《保证合同》[编号：YLD410120132804号]。保证合同约定保证方式为连带责任保证；保证期限为自主债务履行期限届满之日后两年止；保证的范围为主债权以及由此产生的利息（包括利息、罚息、复利）、违约金、损害赔偿金、手续费及其他为签订或履行本合同而发生的费用。担保的主合同为《流动资金借款合同》（编号：41012013280415），担保的主债权为债权人向债务人提供的金额为人民币伍佰万元整的融资及利息、违约金、损害赔偿金、费用等保证范围所约定的债权。另外保证人黄鹏的配偶王娜、罗滨的配偶申文娟签订了《关于同意执行共同财产额承诺函》，同意黄鹏、罗滨承担保证责任时，债权人有权处分其共同财产。
12、保证人杨君丞，；住所地：桂林市环城西二路环城西苑1栋3单元401号。杨君丞于2013年12月6日签署《保证合同》[编号：YZ4101201328041501号]，约定保证方式为连带责任保证；保证期限为自主债务履行期限届满之日后两年止；保证的范围为主债权以及由此产生的利息（包括利息、罚息、复利）、违约金、损害赔偿金、手续费及其他为签订或履行本合同而发生的费用。担保的主合同为《流动资金借款合同》（编号：41012013280415），担保的主债权为债权人向债务人提供的金额为人民币壹拾万元整的融资及利息、违约金、损害赔偿金、费用等保证范围所约定的债权。</t>
    <phoneticPr fontId="3" type="noConversion"/>
  </si>
  <si>
    <t>保证人有3名企业法人和5名自然人，分别：1.桂林网丫网业管理有限公司；2.桂林市石在缘奇石有限公司；3.桂林市沛源建设工程有限公司；4.杜建民；5.赵传平；6.张瑞金；7.夏远辉；8.黄天德。保证人主体均符合担保法规定。上述8名保证人于2013年2月7日签署《保证合同》[编号：YLD4101201328005201号]。该合同约定保证期限为债务履行期届满之日后两年止。</t>
    <phoneticPr fontId="3" type="noConversion"/>
  </si>
  <si>
    <t>本债权合同共11位保证人，分别：1、保证人桂林市宝鑫贸易有限公司，法定代表人：黄鹏；注册地址：林市象山区交通路31号2楼。
2、保证人桂林沃客信息技术有限公司，法定代表人：熊美鑫；注册地址：桂林市秀峰区中山中路28号。
3、保证人桂林市宝腾商贸有限公司，法定代表人：罗滨；注册地址：桂林市七星区屏风市场37号。
4、保证人王立新；住所地：桂林市叠彩区圣隆路1号13栋403室。
5、保证人史小香；住所地：桂林市叠彩区圣隆路1号13栋403室。
6、保证人熊美鑫；住所地：桂林市象山区同心路2号302栋2-5-3号。
7、保证人莫建旺；住所地：临桂县五通镇伍家村委会屋基村十三队1号。
8、保证人黄鹏；住所地：桂林市秀峰区西凤路1号12栋2-1-1。
9、保证人吴东杰；住所地：桂林市象山区崇信路24号。
10、保证人罗滨；住所地：桂林市象山区崇信路59号10栋1-1-1。
11、保证人梁春玉；住所地：桂林市七星区育才路99号13栋1-3-1。
以上11位保证人于2013年12月6日共同签署《保证合同》[编号：YLD4101201328041401号]。保证合同约定保证方式为连带责任保证；保证期限为自主债务履行期限届满之日后两年止；保证的范围为主债权以及由此产生的利息（包括利息、罚息、复利）、违约金、损害赔偿金、手续费及其他为签订或履行本合同而发生的费用。担保的主合同为《流动资金借款合同》（编号：41012013280414），担保的主债权为债权人向债务人提供的金额为人民币伍佰万元整的融资及利息、违约金、损害赔偿金、费用等保证范围所约定的债权。另外保证人黄鹏的配偶王娜、罗滨的配偶申文娟签订了《关于同意执行共同财产额承诺函》，同意黄鹏、罗滨承担保证责任时，债权人有权处分其共同财产。</t>
    <phoneticPr fontId="3" type="noConversion"/>
  </si>
  <si>
    <t>抵押人为王立新；住所地：桂林市叠彩区圣隆路1号13栋403室。抵押人于2013年12月6日签署《抵押合同》[编号：YD4101201328041401号]，约定以其名下车牌号为CY9811的丰田小轿车为本报告债权合同提供担保，担保的范围为主债权以及由此产生的利息（包括利息、罚息、复利）、违约金、损害赔偿金、手续费及其他为签订或履行本合同而发生的费用、以及抵押权人实现担保权利和债权所产生的费用（包括但不限于诉讼费、律师费、差旅费）；担保的主债权为债权人向债务人提供的金额为人民币壹拾伍万元整的融资及利息、违约金、损害赔偿金、费用等保证范围所约定的债权。目前债权人尚未进行抵押物现状查档。</t>
    <phoneticPr fontId="3" type="noConversion"/>
  </si>
  <si>
    <t>车辆抵押
1、抵押人为徐春生 ；住所地：桂林市七星区骖鸾路2号3栋405室。抵押人于2013年12月6日签署《抵押合同》[编号：YD4101201328041601号]。约定以其名下车牌号为车牌号为CXD099的飞度小轿车为本债权报告提供担保，担保的范围为主债权以及由此产生的利息（包括利息、罚息、复利）、违约金、损害赔偿金、手续费及其他为签订或履行本合同而发生的费用、以及抵押权人实现担保权利和债权所产生的费用（包括但不限于诉讼费、律师费、差旅费）；担保的主债权为债权人向债务人提供的金额为人民币贰万元整的融资及利息、违约金、损害赔偿金、费用等保证范围所约定的债权。目前债权人尚未进行抵押物现状查档。
2、抵押人为熊祥宏 ；住所地：桂林市象山区新桥园路1号。熊祥宏于2014年1月10日签署《抵押合同》[编号：YD4101201328041602号]，约定以其名下车牌号为CY85156的大众牌小轿车为本报告债权合同提供担保，担保的范围为主债权以及由此产生的利息（包括利息、罚息、复利）、违约金、损害赔偿金、手续费及其他为签订或履行本合同而发生的费用、以及抵押权人实现担保权利和债权所产生的费用（包括但不限于诉讼费、律师费、差旅费）；担保的主债权为债权人向债务人提供的金额为人民币贰拾万元整的融资及利息、违约金、损害赔偿金、费用等保证范围所约定的债权。目前债权人尚未进行抵押物现状查档。</t>
    <phoneticPr fontId="3" type="noConversion"/>
  </si>
  <si>
    <t>本债权合同共13位保证人，分别
1、保证人桂林市鑫源电力投资开发有限公司，法定代表人：王立新；注册地址：桂林市七星区穿山东路29号东晖国际11栋1单元501号。
2、保证人桂林市宝鑫贸易有限公司，法定代表人：黄鹏；注册地址：林市象山区交通路31号2楼。
3、保证人桂林市宝腾商贸有限公司，法定代表人：罗滨；注册地址：桂林市七星区屏风市场37号。
4、保证人王立新；住所地：桂林市叠彩区圣隆路1号13栋403室。
5、保证人史小香；住所地：桂林市叠彩区圣隆路1号13栋403室。
6、保证人熊美鑫；住所地：桂林市象山区同心路2号302栋2-5-3号。
7、保证人莫建旺；住所地：临桂县五通镇伍家村委会屋基村十三队1号。
8、保证人黄鹏；住所地：桂林市秀峰区西凤路1号12栋2-1-1。
9、保证人吴东杰；住所地：桂林市象山区崇信路24号。
10、保证人罗滨；住所地：桂林市象山区崇信路59号10栋1-1-1。
11、保证人梁春玉 ；住所地：桂林市七星区育才路99号13栋1-3-1。
以上11位保证人于2013年12月6日共同签署《保证合同》[编号：YLD4101201328041601号]。保证合同约定保证方式为连带责任保证；保证期限为自主债务履行期限届满之日后两年止；保证的范围为主债权以及由此产生的利息（包括利息、罚息、复利）、违约金、损害赔偿金、手续费及其他为签订或履行本合同而发生的费用。担保的主合同为《流动资金借款合同》（编号：41012013280416），担保的主债权为债权人向债务人提供的金额为人民币伍佰万元整的融资及利息、违约金、损害赔偿金、费用等保证范围所约定的债权。另外保证人黄鹏的配偶王娜、罗滨的配偶申文娟签订了《关于同意执行共同财产额承诺函》，同意黄鹏、罗滨承担保证责任时，债权人有权处分其共同财产。
12、保证人徐春生；住所地：桂林市七星区骖鸾路2号3栋405室。徐春生于2013年12月6日签署《保证合同》[编号：YB4101201328041601号]，约定保证方式为连带责任保证；保证期限为自主债务履行期限届满之日后两年止；保证的范围为主债权以及由此产生的利息（包括利息、罚息、复利）、违约金、损害赔偿金、手续费及其他为签订或履行本合同而发生的费用。担保的主合同为《流动资金借款合同》（编号：41012013280416），担保的主债权为债权人向债务人提供的金额为人民币叁拾万元整的融资及利息、违约金、损害赔偿金、费用等保证范围所约定的债权。
13、保证人为徐瑚鸿；住所地：广西桂林市象山区南新路118号1单元201室。徐瑚鸿于2013年12月6日签署《保证合同》[编号：YB4101201328041602号]，约定保证方式为连带责任保证；保证期限为自主债务履行期限届满之日后两年止；保证的范围为主债权以及由此产生的利息（包括利息、罚息、复利）、违约金、损害赔偿金、手续费及其他为签订或履行本合同而发生的费用。担保的主合同为《流动资金借款合同》（编号：41012013280416），担保的主债权为债权人向债务人提供的金额为人民币叁拾万元整的融资及利息、违约金、损害赔偿金、费用等保证范围所约定的债权。</t>
    <phoneticPr fontId="3" type="noConversion"/>
  </si>
  <si>
    <t xml:space="preserve">                                    本债权合同共8位保证人，分别
1、保证人王海祥；注册地址：桂林市叠彩区中山北路65号11栋1单元301室。
2、保证人伍仁秀；注册地址：桂林市叠彩区中山北路65号11栋1单元301室。
3、保证人黄志和；注册地址：桂林市七星区空明西路10号28栋2-5-2。
4、保证人龙小军；注册地址：桂林市七星区孔明西路10号28栋2单元502室。
5、保证人蒋海林；注册地址：广西全州县黄沙河镇竹塘村委霞田村40号。
6、保证人唐樟鹰；注册地址：桂林市全州县全州镇百家井巷2号。
7、保证人桂林市联祥商贸有限公司，法定代表人：王海祥；注册地址：桂林市秀峰区中山中路38号智能办公大厦七层707号。
8、保证人桂林市酒圣商贸有限公司，法定代表人龙小军，注册地址：桂林市七星区环城北二路52号漓江花园10号一、三楼。
以上8位保证人于2014年3月28日共同签署《保证合同》[编号：YLD4101201428007401号]。保证合同约定保证方式为连带责任保证；保证期限为至主债务履行期限届满之日后两年止；保证的范围为主债权以及由此产生的利息（包括利息、罚息、复利）、违约金、损害赔偿金、手续费及其他为签订或履行本合同而发生的费用。担保的主合同为《流动资金借款合同》（编号：41012014280074），担保的主债权为债权人向债务人提供的金额为人民币肆佰万元整的融资及利息、违约金、损害赔偿金、费用等保证范围所约定的债权。</t>
    <phoneticPr fontId="3" type="noConversion"/>
  </si>
  <si>
    <t xml:space="preserve">                                         本债权合同共7位保证人，分别为：
1、保证人桂林港丰商贸有限公司，法定代表人：李世坤；注册地址：桂林市七星区会仙路１８号新天地小区Ｔ０２栋门面。
2、保证人桂林市正德彩色包装印务有限公司，法定代表人：袁顺成；注册地址：桂林市黄莺岩工业区９号。担保人主体符合担保法规定。
3、保证人桂林国石坊鸡血玉矿业有限公司，法定代表人：蒋智斌；注册地址：桂林市象山区平山大村１０８号。
4、保证人袁顺成；住所地：桂林市七星区六合路黄莺岩村9号。
5、保证人潘桂斌；住所地：桂林市叠彩区环城北一路4号2单元401室。
6、保证人蒋智斌；住所地：桂林市象山区平山村大村108号。担保人主体符合担保法规定。
7、保证人李世坤；住所地：桂林市穿山街道办事处上关10组31号。
以上7位保证人于2013年9月30日与其他6位保证人共同签署《保证合同》[编号：YLD4101201328035201号]。该合同约定保证方式为连带责任保证；保证期限为自主债务履行期限届满之日后两年止；保证的范围为主债权以及由此产生的利息（包括利息、罚息、复利）、违约金、损害赔偿金、手续费及其他为签订或履行本合同而发生的费用、以及债权人实现担保权利和债权所产生的费用（包括但不限于处置费用、诉讼费用、拍卖费、律师费、差旅费），以及主合同生效后，经债权人要求追加的保证金金额。担保的主合同为《流动资金借款合同》（编号：41012013280352），担保的主债权为债权人向债务人提供的金额为人民币伍佰万元整的融资及利息、违约金、损害赔偿金、费用等保证范围所约定的债权。</t>
    <phoneticPr fontId="3" type="noConversion"/>
  </si>
  <si>
    <t xml:space="preserve">                                       本债权合同共7位保证人，分别为：
1、保证人桂林鑫佰利纸业有限公司，法定代表人：潘桂斌；注册地址：桂林市秀峰区福利路1５８号。
2、保证人桂林市正德彩色包装印务有限公司，法定代表人：袁顺成；注册地址：桂林市黄莺岩工业区９号。担保人主体符合担保法规定。
3、保证人桂林国石坊鸡血玉矿业有限公司，法定代表人：蒋智斌；注册地址：桂林市象山区平山大村１０８号。
4、保证人袁顺成；住所地：桂林市七星区六合路黄莺岩村9号。
5、保证人潘桂斌；住所地：桂林市叠彩区环城北一路4号2单元401室。
6、保证人蒋智斌；住所地：桂林市象山区平山村大村108号。担保人主体符合担保法规定。
7、保证人李世坤；住所地：桂林市穿山街道办事处上关10组31号。
以上7位保证人于2013年9月30日与其他6位保证人共同签署《保证合同》[编号：YLD4101201328035001号]。该合同约定保证方式为连带责任保证；保证期限为自主债务履行期限届满之日后两年止；保证的范围为主债权以及由此产生的利息（包括利息、罚息、复利）、违约金、损害赔偿金、手续费及其他为签订或履行本合同而发生的费用、以及债权人实现担保权利和债权所产生的费用（包括但不限于处置费用、诉讼费用、拍卖费、律师费、差旅费），以及主合同生效后，经债权人要求追加的保证金金额。担保的主合同为《流动资金借款合同》（编号：41012013280350），担保的主债权为债权人向债务人提供的金额为人民币伍佰万元整的融资及利息、违约金、损害赔偿金、费用等保证范围所约定的债权。</t>
    <phoneticPr fontId="3" type="noConversion"/>
  </si>
  <si>
    <t xml:space="preserve">                                      本债权合同共7位保证人，分别
1、保证人桂林港丰商贸有限公司，法定代表人：李世坤；注册地址：桂林市七星区会仙路１８号新天地小区Ｔ０２栋门面。
2、保证人桂林鑫佰利纸业有限公司，法定代表人：潘桂斌；注册地址：桂林市秀峰区福利路1５８号。
3、保证人桂林国石坊鸡血玉矿业有限公司，法定代表人：蒋智斌；注册地址：桂林市象山区平山大村１０８号。
4、保证人李世坤；住所地：桂林市穿山街道办事处上关10组31号。
5、保证人袁顺成；住所地：桂林市七星区六合路黄莺岩村9号。
6、保证人潘桂斌；住所地：桂林市叠彩区环城北一路4号2单元401室。
7、保证人蒋智斌；住所地：桂林市象山区平山村大村108号。
以上7位保证人于2013年9月30日共同签署《保证合同》[编号：YLD4101201328035101号]。保证合同约定保证方式为连带责任保证；保证期限为自主债务履行期限届满之日后两年止；保证的范围为主债权以及由此产生的利息（包括利息、罚息、复利）、违约金、损害赔偿金、手续费及其他为签订或履行本合同而发生的费用。担保的主合同为《流动资金借款合同》（编号：41012013280351），担保的主债权为债权人向债务人提供的金额为人民币伍佰万元整的融资及利息、违约金、损害赔偿金、费用等保证范围所约定的债权。另外保证人李世坤的合法配偶蒋薇、袁顺成的合法配偶伍兰珍签订了《关于同意执行共同财产额承诺函》，同意李世坤、袁顺成承担保证责任时，债权人有权处分其共同财产。</t>
    <phoneticPr fontId="3" type="noConversion"/>
  </si>
  <si>
    <t xml:space="preserve">                                    本债权合同共7位保证人，分别
1、保证人桂林港丰商贸有限公司，法定代表人：李世坤；注册地址：桂林市七星区会仙路１８号新天地小区Ｔ０２栋门面。
2、保证人桂林鑫佰利纸业有限公司，法定代表人：潘桂斌；注册地址：桂林市秀峰区福利路1５８号。
3、保证人桂林市正德彩色包装印务有限公司，法定代表人：袁顺成；注册地址：桂林市黄莺岩工业区９号。
4、保证人李世坤；住所地：桂林市穿山街道办事处上关10组31号。
5、保证人袁顺成；住所地：桂林市七星区六合路黄莺岩村9号。
6、保证人潘桂斌；住所地：桂林市叠彩区环城北一路4号2单元401室。
7、保证人蒋智斌；住所地：桂林市象山区平山村大村108号。
以上7位保证人于2013年9月30日共同签署《保证合同》[编号：YLD4101201328035101号]。保证合同约定保证方式为连带责任保证；保证期限为自主债务履行期限届满之日后两年止；保证的范围为主债权以及由此产生的利息（包括利息、罚息、复利）、违约金、损害赔偿金、手续费及其他为签订或履行本合同而发生的费用。担保的主合同为《流动资金借款合同》（编号：41012013280353），担保的主债权为债权人向债务人提供的金额为人民币伍佰万元整的融资及利息、违约金、损害赔偿金、费用等保证范围所约定的债权。另外保证人李世坤的合法配偶蒋薇、袁顺成的合法配偶伍兰珍签订了《关于同意执行共同财产额承诺函》，同意李世坤、袁顺成承担保证责任时，债权人有权处分其共同财产。</t>
    <phoneticPr fontId="3" type="noConversion"/>
  </si>
  <si>
    <t>1、南宁市海丽房地产开发有限责任公司；2、旭帆公司；3、泰源公司；4、辛海，男；5、钟翠丽，女；6、辛玉博，男；7、岑忠将，男；8、罗秀美，女；9、环江双宫丝工艺品有限责任公司；10；覃江，男；11、曾闪红，女。</t>
    <phoneticPr fontId="3" type="noConversion"/>
  </si>
  <si>
    <t>1、南宁市海丽房地产开发有限责任公司；2、旭帆公司；3、泰源公司；4、辛海，男；5、钟翠丽，女；6、辛玉博，男；7、岑忠将，男；8、罗秀美，女；9、环江双宫丝工艺品有限责任公司；10；覃江，男；11、曾闪红，女。</t>
    <phoneticPr fontId="3" type="noConversion"/>
  </si>
  <si>
    <t>保证人邝金豆，住址：北京市顺义区马坡地区马坡花园1号楼二区14楼1602号。邝金豆于2013年4月18日签署《最高额保证合同》[编号：ZB4101201300000022号]，约定保证方式为连带责任保证；保证期限为自主债务履行期限届满之日后两年止；保证的范围为主债权以及由此产生的利息（包括利息、罚息、复利）、违约金、损害赔偿金、手续费及其他为签订或履行本合同而发生的费用。担保的主债权为：债权人在自2013年4月18日至2015年4月18日止的期间内与债务人办理各类融资业务所发生的债权，以及双方约定的在先债权（如有）。保证人担保的最高额债权以人民币壹仟万元为限。同日，邝金豆的配偶史自美签署了《关于同意执行共同财产的承诺函》，同意保证人承担保证责任时，债权有权处分共同财产。</t>
    <phoneticPr fontId="3" type="noConversion"/>
  </si>
  <si>
    <t>抵押人为柳州市华茂实业有限公司，法定代表人：陈儿炳，企业地址为柳州市东环大道230号居上百合园2栋一层。抵押财产为：①抵押人位于柳州市东环大道230号居上百合园2栋2-1号的房产，房屋权属证号：柳房权证字第D0007473号，房屋他项权证号：柳房他证字第E0200565号，面积：936.66平方米； ②抵押人位于柳州市东环大道230号居上百合园2栋2-2号的房产，房屋权属证号：柳房权证字第D0007478号，房屋他项权证号：柳房他证字第E0200566号，面积：898.52平方米；③抵押人为黄利。抵押财产为抵押人位于柳州市东环大道230号居上百合园1栋1-2号的房产，房屋权属证号：柳房权证字第D0007477号，房屋他项权证号：柳房他证字第E0184149号，面积：591.77平方米，本次抵押为第一顺位抵押。抵押财产出租经营状态。</t>
    <phoneticPr fontId="3" type="noConversion"/>
  </si>
  <si>
    <t>抵押人为杨君丞；住所地：桂林市环城西二路环城西苑1栋3单元401号。抵押人主体符合担保法规定。杨君丞于2013年12月10日签署《抵押合同》 [编号：YD4101201328041501号]，约定以其名下的车牌号为桂CX7717的迈腾牌小型轿车为本报告债权合同提供担保；担保的主债权为债权人向债务人提供的金额为人民币贰拾万元整的融资及利息、违约金、损害赔偿金、费用等保证范围所约定的债权。目前债权人尚未进行抵押物的现状查档。</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</si>
</sst>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 #,##0.00_ ;_ * \-#,##0.00_ ;_ * &quot;-&quot;??_ ;_ @_ "/>
    <numFmt numFmtId="176" formatCode="#,##0.00_ "/>
    <numFmt numFmtId="177" formatCode="0.00_);[Red]\(0.00\)"/>
  </numFmts>
  <fonts count="17">
    <font>
      <sz val="11"/>
      <color theme="1"/>
      <name val="宋体"/>
      <family val="2"/>
      <scheme val="minor"/>
    </font>
    <font>
      <sz val="11"/>
      <color theme="1"/>
      <name val="宋体"/>
      <family val="2"/>
      <charset val="134"/>
      <scheme val="minor"/>
    </font>
    <font>
      <sz val="11"/>
      <color theme="1"/>
      <name val="宋体"/>
      <family val="2"/>
      <scheme val="minor"/>
    </font>
    <font>
      <sz val="9"/>
      <name val="宋体"/>
      <family val="3"/>
      <charset val="134"/>
      <scheme val="minor"/>
    </font>
    <font>
      <sz val="10"/>
      <color theme="1"/>
      <name val="宋体"/>
      <family val="2"/>
      <charset val="134"/>
      <scheme val="minor"/>
    </font>
    <font>
      <sz val="9"/>
      <name val="宋体"/>
      <family val="2"/>
      <charset val="134"/>
      <scheme val="minor"/>
    </font>
    <font>
      <b/>
      <sz val="12"/>
      <color theme="1"/>
      <name val="仿宋"/>
      <family val="3"/>
      <charset val="134"/>
    </font>
    <font>
      <sz val="10"/>
      <color theme="1"/>
      <name val="仿宋"/>
      <family val="3"/>
      <charset val="134"/>
    </font>
    <font>
      <sz val="11"/>
      <color theme="1"/>
      <name val="KaiTi"/>
      <family val="3"/>
      <charset val="134"/>
    </font>
    <font>
      <sz val="10"/>
      <name val="Arial"/>
      <family val="2"/>
    </font>
    <font>
      <sz val="9"/>
      <name val="宋体"/>
      <family val="3"/>
      <charset val="134"/>
    </font>
    <font>
      <sz val="8"/>
      <color theme="1"/>
      <name val="仿宋"/>
      <family val="3"/>
      <charset val="134"/>
    </font>
    <font>
      <b/>
      <sz val="18"/>
      <color theme="1"/>
      <name val="仿宋"/>
      <family val="3"/>
      <charset val="134"/>
    </font>
    <font>
      <b/>
      <sz val="12"/>
      <color theme="1"/>
      <name val="微软雅黑"/>
      <family val="2"/>
      <charset val="134"/>
    </font>
    <font>
      <sz val="11"/>
      <color theme="1"/>
      <name val="微软雅黑"/>
      <family val="2"/>
      <charset val="134"/>
    </font>
    <font>
      <b/>
      <sz val="8"/>
      <color theme="1"/>
      <name val="仿宋"/>
      <family val="3"/>
      <charset val="134"/>
    </font>
    <font>
      <sz val="11"/>
      <color theme="1"/>
      <name val="宋体"/>
      <family val="3"/>
      <charset val="134"/>
      <scheme val="minor"/>
    </font>
  </fonts>
  <fills count="2">
    <fill>
      <patternFill patternType="none"/>
    </fill>
    <fill>
      <patternFill patternType="gray125"/>
    </fill>
  </fills>
  <borders count="1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4">
    <xf numFmtId="0" fontId="0" fillId="0" borderId="0"/>
    <xf numFmtId="43" fontId="2" fillId="0" borderId="0" applyFont="0" applyFill="0" applyBorder="0" applyAlignment="0" applyProtection="0">
      <alignment vertical="center"/>
    </xf>
    <xf numFmtId="9" fontId="2" fillId="0" borderId="0" applyFont="0" applyFill="0" applyBorder="0" applyAlignment="0" applyProtection="0">
      <alignment vertical="center"/>
    </xf>
    <xf numFmtId="0" fontId="9" fillId="0" borderId="0">
      <alignment vertical="center"/>
    </xf>
  </cellStyleXfs>
  <cellXfs count="113">
    <xf numFmtId="0" fontId="0" fillId="0" borderId="0" xfId="0"/>
    <xf numFmtId="176" fontId="11" fillId="0" borderId="8" xfId="0" applyNumberFormat="1" applyFont="1" applyFill="1" applyBorder="1" applyAlignment="1">
      <alignment horizontal="center" vertical="center" wrapText="1"/>
    </xf>
    <xf numFmtId="0" fontId="6" fillId="0" borderId="8" xfId="0" applyNumberFormat="1" applyFont="1" applyFill="1" applyBorder="1" applyAlignment="1">
      <alignment horizontal="center" vertical="center" wrapText="1"/>
    </xf>
    <xf numFmtId="0" fontId="11" fillId="0" borderId="8" xfId="0" applyFont="1" applyFill="1" applyBorder="1" applyAlignment="1">
      <alignment horizontal="center" vertical="center" wrapText="1"/>
    </xf>
    <xf numFmtId="176" fontId="11" fillId="0" borderId="8" xfId="0" applyNumberFormat="1" applyFont="1" applyFill="1" applyBorder="1" applyAlignment="1">
      <alignment horizontal="left" vertical="center" wrapText="1"/>
    </xf>
    <xf numFmtId="0" fontId="11" fillId="0" borderId="8" xfId="0" applyFont="1" applyFill="1" applyBorder="1" applyAlignment="1">
      <alignment horizontal="left" vertical="center" wrapText="1"/>
    </xf>
    <xf numFmtId="49" fontId="11" fillId="0" borderId="8" xfId="0" applyNumberFormat="1" applyFont="1" applyFill="1" applyBorder="1" applyAlignment="1">
      <alignment horizontal="center" vertical="center" wrapText="1"/>
    </xf>
    <xf numFmtId="49" fontId="11" fillId="0" borderId="8" xfId="0" applyNumberFormat="1" applyFont="1" applyFill="1" applyBorder="1" applyAlignment="1">
      <alignment horizontal="left" vertical="center" wrapText="1"/>
    </xf>
    <xf numFmtId="0" fontId="11" fillId="0" borderId="9"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11" fillId="0" borderId="1" xfId="0" applyFont="1" applyFill="1" applyBorder="1" applyAlignment="1">
      <alignment horizontal="left" vertical="center" wrapText="1"/>
    </xf>
    <xf numFmtId="177" fontId="11" fillId="0" borderId="8" xfId="0" applyNumberFormat="1" applyFont="1" applyFill="1" applyBorder="1" applyAlignment="1">
      <alignment horizontal="center" vertical="center" wrapText="1"/>
    </xf>
    <xf numFmtId="177" fontId="11" fillId="0" borderId="8" xfId="1" applyNumberFormat="1" applyFont="1" applyFill="1" applyBorder="1" applyAlignment="1">
      <alignment horizontal="center" vertical="center" wrapText="1"/>
    </xf>
    <xf numFmtId="177" fontId="11" fillId="0" borderId="6" xfId="0" applyNumberFormat="1" applyFont="1" applyFill="1" applyBorder="1" applyAlignment="1">
      <alignment horizontal="center" vertical="center" wrapText="1"/>
    </xf>
    <xf numFmtId="0" fontId="4" fillId="0" borderId="2" xfId="0" applyFont="1" applyFill="1" applyBorder="1" applyAlignment="1">
      <alignment horizontal="center" vertical="center" wrapText="1"/>
    </xf>
    <xf numFmtId="0" fontId="8" fillId="0" borderId="0" xfId="0" applyFont="1" applyFill="1" applyAlignment="1">
      <alignment vertical="center" wrapText="1"/>
    </xf>
    <xf numFmtId="0" fontId="11" fillId="0" borderId="8" xfId="0" applyNumberFormat="1" applyFont="1" applyFill="1" applyBorder="1" applyAlignment="1">
      <alignment horizontal="center" vertical="center" wrapText="1"/>
    </xf>
    <xf numFmtId="177" fontId="11" fillId="0" borderId="5" xfId="1" applyNumberFormat="1" applyFont="1" applyFill="1" applyBorder="1" applyAlignment="1">
      <alignment horizontal="center" vertical="center" wrapText="1"/>
    </xf>
    <xf numFmtId="177" fontId="11" fillId="0" borderId="6" xfId="1" applyNumberFormat="1" applyFont="1" applyFill="1" applyBorder="1" applyAlignment="1">
      <alignment horizontal="center" vertical="center" wrapText="1"/>
    </xf>
    <xf numFmtId="177" fontId="11" fillId="0" borderId="15" xfId="1" applyNumberFormat="1" applyFont="1" applyFill="1" applyBorder="1" applyAlignment="1">
      <alignment horizontal="center" vertical="center" wrapText="1"/>
    </xf>
    <xf numFmtId="0" fontId="11" fillId="0" borderId="8" xfId="0" applyNumberFormat="1" applyFont="1" applyFill="1" applyBorder="1" applyAlignment="1">
      <alignment horizontal="left" vertical="center" wrapText="1"/>
    </xf>
    <xf numFmtId="0" fontId="11" fillId="0" borderId="1" xfId="0" applyNumberFormat="1" applyFont="1" applyFill="1" applyBorder="1" applyAlignment="1">
      <alignment horizontal="left" vertical="center" wrapText="1"/>
    </xf>
    <xf numFmtId="0" fontId="11" fillId="0" borderId="9" xfId="0" applyFont="1" applyFill="1" applyBorder="1" applyAlignment="1">
      <alignment horizontal="left" vertical="center" wrapText="1"/>
    </xf>
    <xf numFmtId="49" fontId="1" fillId="0" borderId="0" xfId="0" applyNumberFormat="1" applyFont="1" applyFill="1" applyAlignment="1"/>
    <xf numFmtId="49" fontId="12" fillId="0" borderId="1" xfId="0" applyNumberFormat="1" applyFont="1" applyFill="1" applyBorder="1" applyAlignment="1">
      <alignment horizontal="center" vertical="center"/>
    </xf>
    <xf numFmtId="0" fontId="0" fillId="0" borderId="2" xfId="0" applyFont="1" applyFill="1" applyBorder="1" applyAlignment="1">
      <alignment horizontal="center" vertical="center"/>
    </xf>
    <xf numFmtId="0" fontId="13" fillId="0" borderId="6" xfId="0" applyNumberFormat="1" applyFont="1" applyFill="1" applyBorder="1" applyAlignment="1">
      <alignment horizontal="center" vertical="center"/>
    </xf>
    <xf numFmtId="49" fontId="13" fillId="0" borderId="0" xfId="0" applyNumberFormat="1" applyFont="1" applyFill="1" applyAlignment="1">
      <alignment horizontal="center" vertical="center"/>
    </xf>
    <xf numFmtId="49" fontId="14" fillId="0" borderId="0" xfId="0" applyNumberFormat="1" applyFont="1" applyFill="1" applyAlignment="1">
      <alignment horizontal="center"/>
    </xf>
    <xf numFmtId="49" fontId="14" fillId="0" borderId="0" xfId="0" applyNumberFormat="1" applyFont="1" applyFill="1" applyAlignment="1"/>
    <xf numFmtId="0" fontId="15" fillId="0" borderId="8" xfId="0" applyNumberFormat="1" applyFont="1" applyFill="1" applyBorder="1" applyAlignment="1">
      <alignment horizontal="center" vertical="center" wrapText="1"/>
    </xf>
    <xf numFmtId="49" fontId="7" fillId="0" borderId="0" xfId="0" applyNumberFormat="1" applyFont="1" applyFill="1" applyAlignment="1"/>
    <xf numFmtId="49" fontId="16" fillId="0" borderId="0" xfId="0" applyNumberFormat="1" applyFont="1" applyFill="1" applyAlignment="1"/>
    <xf numFmtId="0" fontId="11" fillId="0" borderId="8" xfId="0" applyFont="1" applyFill="1" applyBorder="1" applyAlignment="1" applyProtection="1">
      <alignment horizontal="center" vertical="center" wrapText="1"/>
      <protection locked="0"/>
    </xf>
    <xf numFmtId="0" fontId="11" fillId="0" borderId="8" xfId="3" applyNumberFormat="1" applyFont="1" applyFill="1" applyBorder="1" applyAlignment="1" applyProtection="1">
      <alignment horizontal="center" vertical="center" wrapText="1"/>
      <protection locked="0"/>
    </xf>
    <xf numFmtId="0" fontId="11" fillId="0" borderId="0" xfId="0" applyFont="1" applyFill="1" applyAlignment="1">
      <alignment horizontal="left" vertical="center" wrapText="1"/>
    </xf>
    <xf numFmtId="0" fontId="11" fillId="0" borderId="9" xfId="0" quotePrefix="1" applyFont="1" applyFill="1" applyBorder="1" applyAlignment="1">
      <alignment horizontal="center" vertical="center" wrapText="1"/>
    </xf>
    <xf numFmtId="9" fontId="11" fillId="0" borderId="8" xfId="2" applyFont="1" applyFill="1" applyBorder="1" applyAlignment="1">
      <alignment horizontal="left" vertical="center" wrapText="1"/>
    </xf>
    <xf numFmtId="49" fontId="11" fillId="0" borderId="6" xfId="0" applyNumberFormat="1" applyFont="1" applyFill="1" applyBorder="1" applyAlignment="1">
      <alignment horizontal="center" vertical="center" wrapText="1"/>
    </xf>
    <xf numFmtId="176" fontId="11" fillId="0" borderId="8" xfId="1" applyNumberFormat="1" applyFont="1" applyFill="1" applyBorder="1" applyAlignment="1">
      <alignment horizontal="left" vertical="center" wrapText="1"/>
    </xf>
    <xf numFmtId="176" fontId="11" fillId="0" borderId="8" xfId="1" applyNumberFormat="1" applyFont="1" applyFill="1" applyBorder="1" applyAlignment="1">
      <alignment horizontal="center" vertical="center" wrapText="1"/>
    </xf>
    <xf numFmtId="49" fontId="4" fillId="0" borderId="0" xfId="0" applyNumberFormat="1" applyFont="1" applyFill="1" applyAlignment="1">
      <alignment horizontal="center" wrapText="1"/>
    </xf>
    <xf numFmtId="0" fontId="11" fillId="0" borderId="1" xfId="0" applyNumberFormat="1" applyFont="1" applyFill="1" applyBorder="1" applyAlignment="1">
      <alignment horizontal="left" vertical="center" wrapText="1"/>
    </xf>
    <xf numFmtId="0" fontId="11" fillId="0" borderId="2" xfId="0" applyFont="1" applyFill="1" applyBorder="1" applyAlignment="1">
      <alignment horizontal="left" vertical="center" wrapText="1"/>
    </xf>
    <xf numFmtId="0" fontId="11" fillId="0" borderId="5" xfId="0" applyFont="1" applyFill="1" applyBorder="1" applyAlignment="1">
      <alignment horizontal="left" vertical="center" wrapText="1"/>
    </xf>
    <xf numFmtId="0" fontId="11" fillId="0" borderId="1" xfId="0" applyFont="1" applyFill="1" applyBorder="1" applyAlignment="1">
      <alignment horizontal="left" vertical="center" wrapText="1"/>
    </xf>
    <xf numFmtId="0" fontId="11" fillId="0" borderId="2" xfId="0" applyNumberFormat="1" applyFont="1" applyFill="1" applyBorder="1" applyAlignment="1">
      <alignment horizontal="left" vertical="center" wrapText="1"/>
    </xf>
    <xf numFmtId="0" fontId="11" fillId="0" borderId="5" xfId="0" applyNumberFormat="1" applyFont="1" applyFill="1" applyBorder="1" applyAlignment="1">
      <alignment horizontal="left" vertical="center" wrapText="1"/>
    </xf>
    <xf numFmtId="0" fontId="6" fillId="0" borderId="9" xfId="0" applyNumberFormat="1"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6" xfId="0" applyNumberFormat="1" applyFont="1" applyFill="1" applyBorder="1" applyAlignment="1">
      <alignment horizontal="center" vertical="center" wrapText="1"/>
    </xf>
    <xf numFmtId="0" fontId="6" fillId="0" borderId="1" xfId="1" applyNumberFormat="1"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5" xfId="0" applyFont="1" applyFill="1" applyBorder="1" applyAlignment="1">
      <alignment horizontal="center" vertical="center" wrapText="1"/>
    </xf>
    <xf numFmtId="177" fontId="11" fillId="0" borderId="9" xfId="0" applyNumberFormat="1" applyFont="1" applyFill="1" applyBorder="1" applyAlignment="1">
      <alignment horizontal="center" vertical="center" wrapText="1"/>
    </xf>
    <xf numFmtId="177" fontId="11" fillId="0" borderId="12" xfId="0" applyNumberFormat="1" applyFont="1" applyFill="1" applyBorder="1" applyAlignment="1">
      <alignment horizontal="center" vertical="center" wrapText="1"/>
    </xf>
    <xf numFmtId="177" fontId="11" fillId="0" borderId="6" xfId="0" applyNumberFormat="1" applyFont="1" applyFill="1" applyBorder="1" applyAlignment="1">
      <alignment horizontal="center" vertical="center" wrapText="1"/>
    </xf>
    <xf numFmtId="0" fontId="11" fillId="0" borderId="9" xfId="0" applyFont="1" applyFill="1" applyBorder="1" applyAlignment="1">
      <alignment horizontal="left" vertical="center" wrapText="1"/>
    </xf>
    <xf numFmtId="0" fontId="11" fillId="0" borderId="6" xfId="0" applyFont="1" applyFill="1" applyBorder="1" applyAlignment="1">
      <alignment horizontal="left" vertical="center" wrapText="1"/>
    </xf>
    <xf numFmtId="49" fontId="11" fillId="0" borderId="7" xfId="0" applyNumberFormat="1" applyFont="1" applyFill="1" applyBorder="1" applyAlignment="1">
      <alignment horizontal="left" vertical="center" wrapText="1"/>
    </xf>
    <xf numFmtId="49" fontId="11" fillId="0" borderId="3" xfId="0" applyNumberFormat="1" applyFont="1" applyFill="1" applyBorder="1" applyAlignment="1">
      <alignment horizontal="left" vertical="center" wrapText="1"/>
    </xf>
    <xf numFmtId="49" fontId="11" fillId="0" borderId="4" xfId="0" applyNumberFormat="1" applyFont="1" applyFill="1" applyBorder="1" applyAlignment="1">
      <alignment horizontal="left" vertical="center" wrapText="1"/>
    </xf>
    <xf numFmtId="49" fontId="11" fillId="0" borderId="10" xfId="0" applyNumberFormat="1" applyFont="1" applyFill="1" applyBorder="1" applyAlignment="1">
      <alignment horizontal="left" vertical="center" wrapText="1"/>
    </xf>
    <xf numFmtId="49" fontId="11" fillId="0" borderId="0" xfId="0" applyNumberFormat="1" applyFont="1" applyFill="1" applyBorder="1" applyAlignment="1">
      <alignment horizontal="left" vertical="center" wrapText="1"/>
    </xf>
    <xf numFmtId="49" fontId="11" fillId="0" borderId="11" xfId="0" applyNumberFormat="1" applyFont="1" applyFill="1" applyBorder="1" applyAlignment="1">
      <alignment horizontal="left" vertical="center" wrapText="1"/>
    </xf>
    <xf numFmtId="49" fontId="11" fillId="0" borderId="13" xfId="0" applyNumberFormat="1" applyFont="1" applyFill="1" applyBorder="1" applyAlignment="1">
      <alignment horizontal="left" vertical="center" wrapText="1"/>
    </xf>
    <xf numFmtId="49" fontId="11" fillId="0" borderId="14" xfId="0" applyNumberFormat="1" applyFont="1" applyFill="1" applyBorder="1" applyAlignment="1">
      <alignment horizontal="left" vertical="center" wrapText="1"/>
    </xf>
    <xf numFmtId="49" fontId="11" fillId="0" borderId="15" xfId="0" applyNumberFormat="1" applyFont="1" applyFill="1" applyBorder="1" applyAlignment="1">
      <alignment horizontal="left" vertical="center" wrapText="1"/>
    </xf>
    <xf numFmtId="49" fontId="11" fillId="0" borderId="9" xfId="0" applyNumberFormat="1" applyFont="1" applyFill="1" applyBorder="1" applyAlignment="1">
      <alignment horizontal="left" vertical="center" wrapText="1"/>
    </xf>
    <xf numFmtId="49" fontId="11" fillId="0" borderId="12" xfId="0" applyNumberFormat="1" applyFont="1" applyFill="1" applyBorder="1" applyAlignment="1">
      <alignment horizontal="left" vertical="center" wrapText="1"/>
    </xf>
    <xf numFmtId="49" fontId="11" fillId="0" borderId="6" xfId="0" applyNumberFormat="1" applyFont="1" applyFill="1" applyBorder="1" applyAlignment="1">
      <alignment horizontal="left" vertical="center" wrapText="1"/>
    </xf>
    <xf numFmtId="49" fontId="12" fillId="0" borderId="1" xfId="0" applyNumberFormat="1" applyFont="1" applyFill="1" applyBorder="1" applyAlignment="1">
      <alignment horizontal="center" vertical="center"/>
    </xf>
    <xf numFmtId="0" fontId="0" fillId="0" borderId="2" xfId="0" applyFont="1" applyFill="1" applyBorder="1" applyAlignment="1">
      <alignment horizontal="center" vertical="center"/>
    </xf>
    <xf numFmtId="0" fontId="0" fillId="0" borderId="4" xfId="0" applyFont="1" applyFill="1" applyBorder="1" applyAlignment="1">
      <alignment vertical="center"/>
    </xf>
    <xf numFmtId="0" fontId="6" fillId="0" borderId="1" xfId="0" applyNumberFormat="1" applyFont="1" applyFill="1" applyBorder="1" applyAlignment="1">
      <alignment horizontal="center" vertical="center" wrapText="1"/>
    </xf>
    <xf numFmtId="0" fontId="6" fillId="0" borderId="2" xfId="0" applyFont="1" applyFill="1" applyBorder="1" applyAlignment="1">
      <alignment horizontal="center" vertical="center"/>
    </xf>
    <xf numFmtId="0" fontId="6" fillId="0" borderId="5" xfId="0" applyFont="1" applyFill="1" applyBorder="1" applyAlignment="1">
      <alignment horizontal="center" vertical="center"/>
    </xf>
    <xf numFmtId="0" fontId="6" fillId="0" borderId="2" xfId="0"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xf>
    <xf numFmtId="0" fontId="6" fillId="0" borderId="7" xfId="0" applyNumberFormat="1" applyFont="1" applyFill="1" applyBorder="1" applyAlignment="1">
      <alignment horizontal="center" vertical="center"/>
    </xf>
    <xf numFmtId="0" fontId="6" fillId="0" borderId="3"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10" xfId="0" applyFont="1" applyFill="1" applyBorder="1" applyAlignment="1">
      <alignment horizontal="center" vertical="center"/>
    </xf>
    <xf numFmtId="0" fontId="6" fillId="0" borderId="0" xfId="0" applyFont="1" applyFill="1" applyAlignment="1">
      <alignment horizontal="center" vertical="center"/>
    </xf>
    <xf numFmtId="0" fontId="6" fillId="0" borderId="11" xfId="0" applyFont="1" applyFill="1" applyBorder="1" applyAlignment="1">
      <alignment horizontal="center" vertical="center"/>
    </xf>
    <xf numFmtId="0" fontId="6" fillId="0" borderId="13" xfId="0" applyFont="1" applyFill="1" applyBorder="1" applyAlignment="1">
      <alignment horizontal="center" vertical="center"/>
    </xf>
    <xf numFmtId="0" fontId="6" fillId="0" borderId="14" xfId="0" applyFont="1" applyFill="1" applyBorder="1" applyAlignment="1">
      <alignment horizontal="center" vertical="center"/>
    </xf>
    <xf numFmtId="0" fontId="6" fillId="0" borderId="15" xfId="0" applyFont="1" applyFill="1" applyBorder="1" applyAlignment="1">
      <alignment horizontal="center" vertical="center"/>
    </xf>
    <xf numFmtId="0" fontId="6" fillId="0" borderId="8" xfId="0" applyNumberFormat="1" applyFont="1" applyFill="1" applyBorder="1" applyAlignment="1">
      <alignment horizontal="center" vertical="center"/>
    </xf>
    <xf numFmtId="0" fontId="6" fillId="0" borderId="8" xfId="0" applyFont="1" applyFill="1" applyBorder="1" applyAlignment="1">
      <alignment horizontal="center" vertical="center"/>
    </xf>
    <xf numFmtId="49" fontId="6" fillId="0" borderId="8" xfId="0" applyNumberFormat="1" applyFont="1" applyFill="1" applyBorder="1" applyAlignment="1">
      <alignment horizontal="center" vertical="center"/>
    </xf>
    <xf numFmtId="0" fontId="6" fillId="0" borderId="7" xfId="0" applyNumberFormat="1"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6" fillId="0" borderId="14" xfId="0" applyFont="1" applyFill="1" applyBorder="1" applyAlignment="1">
      <alignment horizontal="center" vertical="center" wrapText="1"/>
    </xf>
    <xf numFmtId="0" fontId="6" fillId="0" borderId="15" xfId="0" applyFont="1" applyFill="1" applyBorder="1" applyAlignment="1">
      <alignment horizontal="center" vertical="center" wrapText="1"/>
    </xf>
    <xf numFmtId="0" fontId="6" fillId="0" borderId="8" xfId="0" applyNumberFormat="1" applyFont="1" applyFill="1" applyBorder="1" applyAlignment="1">
      <alignment horizontal="center" vertical="center" wrapText="1"/>
    </xf>
    <xf numFmtId="0" fontId="6" fillId="0" borderId="8" xfId="0" applyFont="1" applyFill="1" applyBorder="1" applyAlignment="1">
      <alignment horizontal="center" vertical="center" wrapText="1"/>
    </xf>
    <xf numFmtId="0" fontId="11" fillId="0" borderId="9"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11" fillId="0" borderId="12" xfId="0" applyFont="1" applyFill="1" applyBorder="1" applyAlignment="1">
      <alignment horizontal="center" vertical="center" wrapText="1"/>
    </xf>
    <xf numFmtId="0" fontId="11" fillId="0" borderId="13" xfId="0" applyNumberFormat="1" applyFont="1" applyFill="1" applyBorder="1" applyAlignment="1">
      <alignment horizontal="left" vertical="center" wrapText="1"/>
    </xf>
    <xf numFmtId="0" fontId="11" fillId="0" borderId="14" xfId="0" applyNumberFormat="1" applyFont="1" applyFill="1" applyBorder="1" applyAlignment="1">
      <alignment horizontal="left" vertical="center" wrapText="1"/>
    </xf>
    <xf numFmtId="0" fontId="11" fillId="0" borderId="15" xfId="0" applyNumberFormat="1" applyFont="1" applyFill="1" applyBorder="1" applyAlignment="1">
      <alignment horizontal="left" vertical="center" wrapText="1"/>
    </xf>
    <xf numFmtId="49" fontId="11" fillId="0" borderId="9" xfId="0" applyNumberFormat="1" applyFont="1" applyFill="1" applyBorder="1" applyAlignment="1">
      <alignment horizontal="center" vertical="center" wrapText="1"/>
    </xf>
    <xf numFmtId="49" fontId="11" fillId="0" borderId="6" xfId="0" applyNumberFormat="1" applyFont="1" applyFill="1" applyBorder="1" applyAlignment="1">
      <alignment horizontal="center" vertical="center" wrapText="1"/>
    </xf>
    <xf numFmtId="49" fontId="11" fillId="0" borderId="1" xfId="0" applyNumberFormat="1" applyFont="1" applyFill="1" applyBorder="1" applyAlignment="1">
      <alignment horizontal="left" vertical="center" wrapText="1"/>
    </xf>
    <xf numFmtId="49" fontId="11" fillId="0" borderId="2" xfId="0" applyNumberFormat="1" applyFont="1" applyFill="1" applyBorder="1" applyAlignment="1">
      <alignment horizontal="left" vertical="center" wrapText="1"/>
    </xf>
    <xf numFmtId="49" fontId="11" fillId="0" borderId="5" xfId="0" applyNumberFormat="1" applyFont="1" applyFill="1" applyBorder="1" applyAlignment="1">
      <alignment horizontal="left" vertical="center" wrapText="1"/>
    </xf>
    <xf numFmtId="0" fontId="11" fillId="0" borderId="8" xfId="0" applyFont="1" applyFill="1" applyBorder="1" applyAlignment="1">
      <alignment horizontal="left" vertical="center" wrapText="1"/>
    </xf>
    <xf numFmtId="0" fontId="15" fillId="0" borderId="9" xfId="0" applyNumberFormat="1" applyFont="1" applyFill="1" applyBorder="1" applyAlignment="1">
      <alignment horizontal="center" vertical="center" wrapText="1"/>
    </xf>
    <xf numFmtId="0" fontId="15" fillId="0" borderId="6" xfId="0" applyNumberFormat="1" applyFont="1" applyFill="1" applyBorder="1" applyAlignment="1">
      <alignment horizontal="center" vertical="center" wrapText="1"/>
    </xf>
  </cellXfs>
  <cellStyles count="4">
    <cellStyle name="百分比" xfId="2" builtinId="5"/>
    <cellStyle name="常规" xfId="0" builtinId="0"/>
    <cellStyle name="常规 2 2 2 2" xfId="3"/>
    <cellStyle name="千位分隔" xfId="1" builtinId="3"/>
  </cellStyles>
  <dxfs count="0"/>
  <tableStyles count="0" defaultTableStyle="TableStyleMedium2" defaultPivotStyle="PivotStyleMedium9"/>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CCE8C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53"/>
  <sheetViews>
    <sheetView tabSelected="1" workbookViewId="0">
      <pane xSplit="1" ySplit="5" topLeftCell="B6" activePane="bottomRight" state="frozen"/>
      <selection pane="topRight" activeCell="B1" sqref="B1"/>
      <selection pane="bottomLeft" activeCell="A6" sqref="A6"/>
      <selection pane="bottomRight" activeCell="G253" sqref="G253"/>
    </sheetView>
  </sheetViews>
  <sheetFormatPr defaultColWidth="9" defaultRowHeight="13.5"/>
  <cols>
    <col min="1" max="1" width="3.875" style="23" customWidth="1"/>
    <col min="2" max="2" width="14.375" style="41" customWidth="1"/>
    <col min="3" max="3" width="10.625" style="41" customWidth="1"/>
    <col min="4" max="4" width="12.625" style="23" customWidth="1"/>
    <col min="5" max="5" width="11.5" style="23" customWidth="1"/>
    <col min="6" max="6" width="13.5" style="23" customWidth="1"/>
    <col min="7" max="7" width="11.375" style="23" customWidth="1"/>
    <col min="8" max="8" width="67.875" style="23" customWidth="1"/>
    <col min="9" max="12" width="8.625" style="23" customWidth="1"/>
    <col min="13" max="13" width="6.25" style="23" customWidth="1"/>
    <col min="14" max="14" width="8.625" style="23" customWidth="1"/>
    <col min="15" max="15" width="18.75" style="23" customWidth="1"/>
    <col min="16" max="16" width="3" style="23" customWidth="1"/>
    <col min="17" max="17" width="30.375" style="23" customWidth="1"/>
    <col min="18" max="18" width="8.125" style="23" customWidth="1"/>
    <col min="19" max="19" width="11.375" style="23" customWidth="1"/>
    <col min="20" max="20" width="11" style="23" customWidth="1"/>
    <col min="21" max="16384" width="9" style="23"/>
  </cols>
  <sheetData>
    <row r="1" spans="1:20" ht="39.75" customHeight="1">
      <c r="A1" s="71" t="s">
        <v>999</v>
      </c>
      <c r="B1" s="72"/>
      <c r="C1" s="72"/>
      <c r="D1" s="72"/>
      <c r="E1" s="72"/>
      <c r="F1" s="72"/>
      <c r="G1" s="72"/>
      <c r="H1" s="72"/>
      <c r="I1" s="72"/>
      <c r="J1" s="72"/>
      <c r="K1" s="72"/>
      <c r="L1" s="72"/>
      <c r="M1" s="72"/>
      <c r="N1" s="72"/>
      <c r="O1" s="72"/>
      <c r="P1" s="72"/>
      <c r="Q1" s="72"/>
      <c r="R1" s="72"/>
      <c r="S1" s="72"/>
      <c r="T1" s="73"/>
    </row>
    <row r="2" spans="1:20" ht="14.25" customHeight="1">
      <c r="A2" s="24"/>
      <c r="B2" s="14"/>
      <c r="C2" s="14"/>
      <c r="D2" s="25"/>
      <c r="E2" s="25"/>
      <c r="F2" s="25"/>
      <c r="G2" s="25"/>
      <c r="H2" s="25"/>
      <c r="I2" s="25"/>
      <c r="J2" s="25"/>
      <c r="K2" s="25"/>
      <c r="L2" s="25"/>
      <c r="M2" s="25"/>
      <c r="N2" s="25"/>
      <c r="O2" s="25"/>
      <c r="P2" s="25"/>
      <c r="Q2" s="25"/>
      <c r="R2" s="74" t="s">
        <v>0</v>
      </c>
      <c r="S2" s="75"/>
      <c r="T2" s="76"/>
    </row>
    <row r="3" spans="1:20" s="27" customFormat="1" ht="18" customHeight="1">
      <c r="A3" s="26"/>
      <c r="B3" s="74" t="s">
        <v>1</v>
      </c>
      <c r="C3" s="77"/>
      <c r="D3" s="75"/>
      <c r="E3" s="75"/>
      <c r="F3" s="76"/>
      <c r="G3" s="78" t="s">
        <v>2</v>
      </c>
      <c r="H3" s="75"/>
      <c r="I3" s="75"/>
      <c r="J3" s="75"/>
      <c r="K3" s="75"/>
      <c r="L3" s="75"/>
      <c r="M3" s="76"/>
      <c r="N3" s="79" t="s">
        <v>3</v>
      </c>
      <c r="O3" s="80"/>
      <c r="P3" s="81"/>
      <c r="Q3" s="79" t="s">
        <v>4</v>
      </c>
      <c r="R3" s="88" t="s">
        <v>5</v>
      </c>
      <c r="S3" s="89"/>
      <c r="T3" s="90" t="s">
        <v>6</v>
      </c>
    </row>
    <row r="4" spans="1:20" s="28" customFormat="1" ht="48.6" customHeight="1">
      <c r="A4" s="48" t="s">
        <v>7</v>
      </c>
      <c r="B4" s="48" t="s">
        <v>8</v>
      </c>
      <c r="C4" s="48" t="s">
        <v>9</v>
      </c>
      <c r="D4" s="51" t="s">
        <v>49</v>
      </c>
      <c r="E4" s="52"/>
      <c r="F4" s="53"/>
      <c r="G4" s="48" t="s">
        <v>10</v>
      </c>
      <c r="H4" s="48" t="s">
        <v>11</v>
      </c>
      <c r="I4" s="91" t="s">
        <v>12</v>
      </c>
      <c r="J4" s="92"/>
      <c r="K4" s="92"/>
      <c r="L4" s="92"/>
      <c r="M4" s="93"/>
      <c r="N4" s="82"/>
      <c r="O4" s="83"/>
      <c r="P4" s="84"/>
      <c r="Q4" s="82"/>
      <c r="R4" s="97" t="s">
        <v>13</v>
      </c>
      <c r="S4" s="97" t="s">
        <v>14</v>
      </c>
      <c r="T4" s="90"/>
    </row>
    <row r="5" spans="1:20" s="29" customFormat="1" ht="36.75" customHeight="1">
      <c r="A5" s="49"/>
      <c r="B5" s="49"/>
      <c r="C5" s="50"/>
      <c r="D5" s="2" t="s">
        <v>15</v>
      </c>
      <c r="E5" s="2" t="s">
        <v>16</v>
      </c>
      <c r="F5" s="2" t="s">
        <v>17</v>
      </c>
      <c r="G5" s="49"/>
      <c r="H5" s="49"/>
      <c r="I5" s="94"/>
      <c r="J5" s="95"/>
      <c r="K5" s="95"/>
      <c r="L5" s="95"/>
      <c r="M5" s="96"/>
      <c r="N5" s="85"/>
      <c r="O5" s="86"/>
      <c r="P5" s="87"/>
      <c r="Q5" s="85"/>
      <c r="R5" s="98"/>
      <c r="S5" s="98"/>
      <c r="T5" s="90"/>
    </row>
    <row r="6" spans="1:20" s="29" customFormat="1" ht="99" customHeight="1">
      <c r="A6" s="30">
        <v>1</v>
      </c>
      <c r="B6" s="3" t="s">
        <v>998</v>
      </c>
      <c r="C6" s="3" t="s">
        <v>50</v>
      </c>
      <c r="D6" s="11">
        <v>41408</v>
      </c>
      <c r="E6" s="11">
        <v>21791.23</v>
      </c>
      <c r="F6" s="11">
        <f t="shared" ref="F6:F22" si="0">SUM(D6:E6)</f>
        <v>63199.229999999996</v>
      </c>
      <c r="G6" s="6" t="s">
        <v>51</v>
      </c>
      <c r="H6" s="7" t="s">
        <v>52</v>
      </c>
      <c r="I6" s="45" t="s">
        <v>1000</v>
      </c>
      <c r="J6" s="43"/>
      <c r="K6" s="43"/>
      <c r="L6" s="43"/>
      <c r="M6" s="44"/>
      <c r="N6" s="45" t="s">
        <v>53</v>
      </c>
      <c r="O6" s="43"/>
      <c r="P6" s="44"/>
      <c r="Q6" s="7" t="s">
        <v>54</v>
      </c>
      <c r="R6" s="3" t="s">
        <v>55</v>
      </c>
      <c r="S6" s="3" t="s">
        <v>56</v>
      </c>
      <c r="T6" s="6"/>
    </row>
    <row r="7" spans="1:20" s="29" customFormat="1" ht="57" customHeight="1">
      <c r="A7" s="30">
        <v>2</v>
      </c>
      <c r="B7" s="3" t="s">
        <v>57</v>
      </c>
      <c r="C7" s="3" t="s">
        <v>58</v>
      </c>
      <c r="D7" s="11">
        <v>6397.7</v>
      </c>
      <c r="E7" s="11">
        <v>5014.04</v>
      </c>
      <c r="F7" s="11">
        <f t="shared" si="0"/>
        <v>11411.74</v>
      </c>
      <c r="G7" s="6" t="s">
        <v>51</v>
      </c>
      <c r="H7" s="7" t="s">
        <v>59</v>
      </c>
      <c r="I7" s="45" t="s">
        <v>60</v>
      </c>
      <c r="J7" s="43"/>
      <c r="K7" s="43"/>
      <c r="L7" s="43"/>
      <c r="M7" s="44"/>
      <c r="N7" s="45" t="s">
        <v>53</v>
      </c>
      <c r="O7" s="43"/>
      <c r="P7" s="44"/>
      <c r="Q7" s="7" t="s">
        <v>61</v>
      </c>
      <c r="R7" s="3" t="s">
        <v>55</v>
      </c>
      <c r="S7" s="3" t="s">
        <v>56</v>
      </c>
      <c r="T7" s="6"/>
    </row>
    <row r="8" spans="1:20" s="29" customFormat="1" ht="42" customHeight="1">
      <c r="A8" s="30">
        <v>3</v>
      </c>
      <c r="B8" s="3" t="s">
        <v>62</v>
      </c>
      <c r="C8" s="3" t="s">
        <v>63</v>
      </c>
      <c r="D8" s="11">
        <v>16701.38</v>
      </c>
      <c r="E8" s="11">
        <v>19729.080000000002</v>
      </c>
      <c r="F8" s="11">
        <f t="shared" si="0"/>
        <v>36430.460000000006</v>
      </c>
      <c r="G8" s="6" t="s">
        <v>51</v>
      </c>
      <c r="H8" s="7" t="s">
        <v>64</v>
      </c>
      <c r="I8" s="45" t="s">
        <v>65</v>
      </c>
      <c r="J8" s="43"/>
      <c r="K8" s="43"/>
      <c r="L8" s="43"/>
      <c r="M8" s="44"/>
      <c r="N8" s="45" t="s">
        <v>66</v>
      </c>
      <c r="O8" s="43"/>
      <c r="P8" s="44"/>
      <c r="Q8" s="7" t="s">
        <v>67</v>
      </c>
      <c r="R8" s="3" t="s">
        <v>55</v>
      </c>
      <c r="S8" s="3" t="s">
        <v>56</v>
      </c>
      <c r="T8" s="6"/>
    </row>
    <row r="9" spans="1:20" s="29" customFormat="1" ht="43.5" customHeight="1">
      <c r="A9" s="30">
        <v>4</v>
      </c>
      <c r="B9" s="3" t="s">
        <v>68</v>
      </c>
      <c r="C9" s="3" t="s">
        <v>63</v>
      </c>
      <c r="D9" s="11">
        <v>20445.310000000001</v>
      </c>
      <c r="E9" s="11">
        <v>24026.94</v>
      </c>
      <c r="F9" s="11">
        <f t="shared" si="0"/>
        <v>44472.25</v>
      </c>
      <c r="G9" s="6" t="s">
        <v>51</v>
      </c>
      <c r="H9" s="7" t="s">
        <v>52</v>
      </c>
      <c r="I9" s="45" t="s">
        <v>65</v>
      </c>
      <c r="J9" s="43"/>
      <c r="K9" s="43"/>
      <c r="L9" s="43"/>
      <c r="M9" s="44"/>
      <c r="N9" s="45" t="s">
        <v>53</v>
      </c>
      <c r="O9" s="43"/>
      <c r="P9" s="44"/>
      <c r="Q9" s="7" t="s">
        <v>67</v>
      </c>
      <c r="R9" s="3" t="s">
        <v>55</v>
      </c>
      <c r="S9" s="3" t="s">
        <v>56</v>
      </c>
      <c r="T9" s="6"/>
    </row>
    <row r="10" spans="1:20" s="29" customFormat="1" ht="37.5" customHeight="1">
      <c r="A10" s="30">
        <v>5</v>
      </c>
      <c r="B10" s="3" t="s">
        <v>48</v>
      </c>
      <c r="C10" s="3" t="s">
        <v>58</v>
      </c>
      <c r="D10" s="11">
        <v>445.79730000000001</v>
      </c>
      <c r="E10" s="11">
        <v>209.39</v>
      </c>
      <c r="F10" s="11">
        <f t="shared" si="0"/>
        <v>655.18730000000005</v>
      </c>
      <c r="G10" s="6" t="s">
        <v>51</v>
      </c>
      <c r="H10" s="7" t="s">
        <v>69</v>
      </c>
      <c r="I10" s="45" t="s">
        <v>70</v>
      </c>
      <c r="J10" s="43"/>
      <c r="K10" s="43"/>
      <c r="L10" s="43"/>
      <c r="M10" s="44"/>
      <c r="N10" s="45" t="s">
        <v>53</v>
      </c>
      <c r="O10" s="43"/>
      <c r="P10" s="44"/>
      <c r="Q10" s="7" t="s">
        <v>61</v>
      </c>
      <c r="R10" s="3" t="s">
        <v>55</v>
      </c>
      <c r="S10" s="3" t="s">
        <v>56</v>
      </c>
      <c r="T10" s="6"/>
    </row>
    <row r="11" spans="1:20" s="29" customFormat="1" ht="90" customHeight="1">
      <c r="A11" s="30">
        <v>6</v>
      </c>
      <c r="B11" s="3" t="s">
        <v>18</v>
      </c>
      <c r="C11" s="3" t="s">
        <v>71</v>
      </c>
      <c r="D11" s="11">
        <v>2470</v>
      </c>
      <c r="E11" s="11">
        <v>466.13328300000001</v>
      </c>
      <c r="F11" s="11">
        <f t="shared" si="0"/>
        <v>2936.1332830000001</v>
      </c>
      <c r="G11" s="6" t="s">
        <v>51</v>
      </c>
      <c r="H11" s="5" t="s">
        <v>1001</v>
      </c>
      <c r="I11" s="45" t="s">
        <v>72</v>
      </c>
      <c r="J11" s="43"/>
      <c r="K11" s="43"/>
      <c r="L11" s="43"/>
      <c r="M11" s="44"/>
      <c r="N11" s="45" t="s">
        <v>73</v>
      </c>
      <c r="O11" s="43"/>
      <c r="P11" s="44"/>
      <c r="Q11" s="5" t="s">
        <v>74</v>
      </c>
      <c r="R11" s="3" t="s">
        <v>75</v>
      </c>
      <c r="S11" s="3" t="s">
        <v>76</v>
      </c>
      <c r="T11" s="3" t="s">
        <v>77</v>
      </c>
    </row>
    <row r="12" spans="1:20" s="29" customFormat="1" ht="91.5" customHeight="1">
      <c r="A12" s="30">
        <v>7</v>
      </c>
      <c r="B12" s="3" t="s">
        <v>18</v>
      </c>
      <c r="C12" s="3" t="s">
        <v>71</v>
      </c>
      <c r="D12" s="11">
        <v>2162.4724309999997</v>
      </c>
      <c r="E12" s="11">
        <v>1949.6208229999997</v>
      </c>
      <c r="F12" s="11">
        <f t="shared" si="0"/>
        <v>4112.0932539999994</v>
      </c>
      <c r="G12" s="6" t="s">
        <v>51</v>
      </c>
      <c r="H12" s="5" t="s">
        <v>1001</v>
      </c>
      <c r="I12" s="45" t="s">
        <v>78</v>
      </c>
      <c r="J12" s="43"/>
      <c r="K12" s="43"/>
      <c r="L12" s="43"/>
      <c r="M12" s="44"/>
      <c r="N12" s="45" t="s">
        <v>73</v>
      </c>
      <c r="O12" s="43"/>
      <c r="P12" s="44"/>
      <c r="Q12" s="20"/>
      <c r="R12" s="3" t="s">
        <v>75</v>
      </c>
      <c r="S12" s="3" t="s">
        <v>76</v>
      </c>
      <c r="T12" s="3" t="s">
        <v>77</v>
      </c>
    </row>
    <row r="13" spans="1:20" s="29" customFormat="1" ht="42" customHeight="1">
      <c r="A13" s="30">
        <v>8</v>
      </c>
      <c r="B13" s="3" t="s">
        <v>18</v>
      </c>
      <c r="C13" s="3" t="s">
        <v>71</v>
      </c>
      <c r="D13" s="11">
        <v>3467.9606000000003</v>
      </c>
      <c r="E13" s="11">
        <v>1848.2411990000001</v>
      </c>
      <c r="F13" s="11">
        <f t="shared" si="0"/>
        <v>5316.2017990000004</v>
      </c>
      <c r="G13" s="6" t="s">
        <v>51</v>
      </c>
      <c r="H13" s="5" t="s">
        <v>79</v>
      </c>
      <c r="I13" s="45" t="s">
        <v>80</v>
      </c>
      <c r="J13" s="43"/>
      <c r="K13" s="43"/>
      <c r="L13" s="43"/>
      <c r="M13" s="44"/>
      <c r="N13" s="45" t="s">
        <v>73</v>
      </c>
      <c r="O13" s="43"/>
      <c r="P13" s="44"/>
      <c r="Q13" s="20"/>
      <c r="R13" s="3" t="s">
        <v>75</v>
      </c>
      <c r="S13" s="3" t="s">
        <v>76</v>
      </c>
      <c r="T13" s="3" t="s">
        <v>77</v>
      </c>
    </row>
    <row r="14" spans="1:20" s="29" customFormat="1" ht="85.5" customHeight="1">
      <c r="A14" s="30">
        <v>9</v>
      </c>
      <c r="B14" s="3" t="s">
        <v>81</v>
      </c>
      <c r="C14" s="3" t="s">
        <v>82</v>
      </c>
      <c r="D14" s="11">
        <v>1888.5987230000001</v>
      </c>
      <c r="E14" s="11">
        <v>1063.6209476173722</v>
      </c>
      <c r="F14" s="11">
        <f t="shared" si="0"/>
        <v>2952.2196706173722</v>
      </c>
      <c r="G14" s="6" t="s">
        <v>51</v>
      </c>
      <c r="H14" s="5" t="s">
        <v>83</v>
      </c>
      <c r="I14" s="45" t="s">
        <v>84</v>
      </c>
      <c r="J14" s="43"/>
      <c r="K14" s="43"/>
      <c r="L14" s="43"/>
      <c r="M14" s="44"/>
      <c r="N14" s="45" t="s">
        <v>73</v>
      </c>
      <c r="O14" s="43"/>
      <c r="P14" s="44"/>
      <c r="Q14" s="5" t="s">
        <v>85</v>
      </c>
      <c r="R14" s="3" t="s">
        <v>75</v>
      </c>
      <c r="S14" s="3" t="s">
        <v>76</v>
      </c>
      <c r="T14" s="6"/>
    </row>
    <row r="15" spans="1:20" s="29" customFormat="1" ht="73.5" customHeight="1">
      <c r="A15" s="30">
        <v>10</v>
      </c>
      <c r="B15" s="3" t="s">
        <v>23</v>
      </c>
      <c r="C15" s="3" t="s">
        <v>82</v>
      </c>
      <c r="D15" s="11">
        <v>665.44146499999999</v>
      </c>
      <c r="E15" s="11">
        <v>284.47005165061131</v>
      </c>
      <c r="F15" s="11">
        <f t="shared" si="0"/>
        <v>949.91151665061125</v>
      </c>
      <c r="G15" s="6" t="s">
        <v>51</v>
      </c>
      <c r="H15" s="5" t="s">
        <v>86</v>
      </c>
      <c r="I15" s="45" t="s">
        <v>87</v>
      </c>
      <c r="J15" s="43"/>
      <c r="K15" s="43"/>
      <c r="L15" s="43"/>
      <c r="M15" s="44"/>
      <c r="N15" s="45" t="s">
        <v>73</v>
      </c>
      <c r="O15" s="43"/>
      <c r="P15" s="44"/>
      <c r="Q15" s="5" t="s">
        <v>74</v>
      </c>
      <c r="R15" s="3" t="s">
        <v>75</v>
      </c>
      <c r="S15" s="3" t="s">
        <v>76</v>
      </c>
      <c r="T15" s="6"/>
    </row>
    <row r="16" spans="1:20" s="29" customFormat="1" ht="48.75" customHeight="1">
      <c r="A16" s="30">
        <v>11</v>
      </c>
      <c r="B16" s="3" t="s">
        <v>88</v>
      </c>
      <c r="C16" s="3" t="s">
        <v>89</v>
      </c>
      <c r="D16" s="11">
        <v>1267.2045186983614</v>
      </c>
      <c r="E16" s="11">
        <v>481.74439844963337</v>
      </c>
      <c r="F16" s="11">
        <f t="shared" si="0"/>
        <v>1748.9489171479947</v>
      </c>
      <c r="G16" s="6" t="s">
        <v>51</v>
      </c>
      <c r="H16" s="5" t="s">
        <v>90</v>
      </c>
      <c r="I16" s="45" t="s">
        <v>91</v>
      </c>
      <c r="J16" s="43"/>
      <c r="K16" s="43"/>
      <c r="L16" s="43"/>
      <c r="M16" s="44"/>
      <c r="N16" s="45" t="s">
        <v>73</v>
      </c>
      <c r="O16" s="43"/>
      <c r="P16" s="44"/>
      <c r="Q16" s="20"/>
      <c r="R16" s="3" t="s">
        <v>75</v>
      </c>
      <c r="S16" s="3" t="s">
        <v>76</v>
      </c>
      <c r="T16" s="6"/>
    </row>
    <row r="17" spans="1:20" s="29" customFormat="1" ht="42" customHeight="1">
      <c r="A17" s="30">
        <v>12</v>
      </c>
      <c r="B17" s="3" t="s">
        <v>43</v>
      </c>
      <c r="C17" s="3" t="s">
        <v>92</v>
      </c>
      <c r="D17" s="11">
        <v>1715</v>
      </c>
      <c r="E17" s="11">
        <v>1104.1636166991848</v>
      </c>
      <c r="F17" s="11">
        <f t="shared" si="0"/>
        <v>2819.1636166991848</v>
      </c>
      <c r="G17" s="6" t="s">
        <v>51</v>
      </c>
      <c r="H17" s="5" t="s">
        <v>93</v>
      </c>
      <c r="I17" s="45" t="s">
        <v>94</v>
      </c>
      <c r="J17" s="43"/>
      <c r="K17" s="43"/>
      <c r="L17" s="43"/>
      <c r="M17" s="44"/>
      <c r="N17" s="45" t="s">
        <v>73</v>
      </c>
      <c r="O17" s="43"/>
      <c r="P17" s="44"/>
      <c r="Q17" s="5" t="s">
        <v>74</v>
      </c>
      <c r="R17" s="3" t="s">
        <v>75</v>
      </c>
      <c r="S17" s="3" t="s">
        <v>76</v>
      </c>
      <c r="T17" s="6"/>
    </row>
    <row r="18" spans="1:20" s="29" customFormat="1" ht="31.5" customHeight="1">
      <c r="A18" s="30">
        <v>13</v>
      </c>
      <c r="B18" s="3" t="s">
        <v>95</v>
      </c>
      <c r="C18" s="3" t="s">
        <v>92</v>
      </c>
      <c r="D18" s="11">
        <v>1268.5403329999999</v>
      </c>
      <c r="E18" s="11">
        <v>1047.5052244043386</v>
      </c>
      <c r="F18" s="11">
        <f t="shared" si="0"/>
        <v>2316.0455574043385</v>
      </c>
      <c r="G18" s="6" t="s">
        <v>51</v>
      </c>
      <c r="H18" s="5" t="s">
        <v>96</v>
      </c>
      <c r="I18" s="45" t="s">
        <v>97</v>
      </c>
      <c r="J18" s="43"/>
      <c r="K18" s="43"/>
      <c r="L18" s="43"/>
      <c r="M18" s="44"/>
      <c r="N18" s="45" t="s">
        <v>73</v>
      </c>
      <c r="O18" s="43"/>
      <c r="P18" s="44"/>
      <c r="Q18" s="5" t="s">
        <v>74</v>
      </c>
      <c r="R18" s="3" t="s">
        <v>75</v>
      </c>
      <c r="S18" s="3" t="s">
        <v>76</v>
      </c>
      <c r="T18" s="6"/>
    </row>
    <row r="19" spans="1:20" s="29" customFormat="1" ht="42" customHeight="1">
      <c r="A19" s="30">
        <v>14</v>
      </c>
      <c r="B19" s="3" t="s">
        <v>98</v>
      </c>
      <c r="C19" s="3" t="s">
        <v>99</v>
      </c>
      <c r="D19" s="11">
        <v>1654.5546920000002</v>
      </c>
      <c r="E19" s="11">
        <v>951.22337797909711</v>
      </c>
      <c r="F19" s="11">
        <f t="shared" si="0"/>
        <v>2605.7780699790974</v>
      </c>
      <c r="G19" s="6" t="s">
        <v>51</v>
      </c>
      <c r="H19" s="5" t="s">
        <v>100</v>
      </c>
      <c r="I19" s="45" t="s">
        <v>101</v>
      </c>
      <c r="J19" s="43"/>
      <c r="K19" s="43"/>
      <c r="L19" s="43"/>
      <c r="M19" s="44"/>
      <c r="N19" s="45" t="s">
        <v>73</v>
      </c>
      <c r="O19" s="43"/>
      <c r="P19" s="44"/>
      <c r="Q19" s="5" t="s">
        <v>85</v>
      </c>
      <c r="R19" s="3" t="s">
        <v>75</v>
      </c>
      <c r="S19" s="3" t="s">
        <v>76</v>
      </c>
      <c r="T19" s="6"/>
    </row>
    <row r="20" spans="1:20" s="29" customFormat="1" ht="47.25" customHeight="1">
      <c r="A20" s="30">
        <v>15</v>
      </c>
      <c r="B20" s="3" t="s">
        <v>46</v>
      </c>
      <c r="C20" s="3" t="s">
        <v>102</v>
      </c>
      <c r="D20" s="11">
        <v>2000</v>
      </c>
      <c r="E20" s="11">
        <v>1268.7958962845</v>
      </c>
      <c r="F20" s="11">
        <f t="shared" si="0"/>
        <v>3268.7958962845</v>
      </c>
      <c r="G20" s="3" t="s">
        <v>103</v>
      </c>
      <c r="H20" s="5"/>
      <c r="I20" s="45" t="s">
        <v>104</v>
      </c>
      <c r="J20" s="43"/>
      <c r="K20" s="43"/>
      <c r="L20" s="43"/>
      <c r="M20" s="44"/>
      <c r="N20" s="45" t="s">
        <v>73</v>
      </c>
      <c r="O20" s="43"/>
      <c r="P20" s="44"/>
      <c r="Q20" s="5" t="s">
        <v>74</v>
      </c>
      <c r="R20" s="3" t="s">
        <v>75</v>
      </c>
      <c r="S20" s="3" t="s">
        <v>76</v>
      </c>
      <c r="T20" s="6"/>
    </row>
    <row r="21" spans="1:20" s="29" customFormat="1" ht="52.5" customHeight="1">
      <c r="A21" s="30">
        <v>16</v>
      </c>
      <c r="B21" s="3" t="s">
        <v>105</v>
      </c>
      <c r="C21" s="3" t="s">
        <v>102</v>
      </c>
      <c r="D21" s="11">
        <v>1578.57</v>
      </c>
      <c r="E21" s="11">
        <v>1043.1074321293772</v>
      </c>
      <c r="F21" s="11">
        <f t="shared" si="0"/>
        <v>2621.6774321293769</v>
      </c>
      <c r="G21" s="6" t="s">
        <v>51</v>
      </c>
      <c r="H21" s="5" t="s">
        <v>106</v>
      </c>
      <c r="I21" s="45" t="s">
        <v>107</v>
      </c>
      <c r="J21" s="43"/>
      <c r="K21" s="43"/>
      <c r="L21" s="43"/>
      <c r="M21" s="44"/>
      <c r="N21" s="45" t="s">
        <v>73</v>
      </c>
      <c r="O21" s="43"/>
      <c r="P21" s="44"/>
      <c r="Q21" s="5" t="s">
        <v>74</v>
      </c>
      <c r="R21" s="3" t="s">
        <v>75</v>
      </c>
      <c r="S21" s="3" t="s">
        <v>76</v>
      </c>
      <c r="T21" s="6"/>
    </row>
    <row r="22" spans="1:20" s="29" customFormat="1" ht="21">
      <c r="A22" s="30">
        <v>17</v>
      </c>
      <c r="B22" s="3" t="s">
        <v>108</v>
      </c>
      <c r="C22" s="3" t="s">
        <v>109</v>
      </c>
      <c r="D22" s="11">
        <v>0</v>
      </c>
      <c r="E22" s="11">
        <v>1023.442548</v>
      </c>
      <c r="F22" s="11">
        <f t="shared" si="0"/>
        <v>1023.442548</v>
      </c>
      <c r="G22" s="6" t="s">
        <v>51</v>
      </c>
      <c r="H22" s="5" t="s">
        <v>110</v>
      </c>
      <c r="I22" s="45" t="s">
        <v>91</v>
      </c>
      <c r="J22" s="43"/>
      <c r="K22" s="43"/>
      <c r="L22" s="43"/>
      <c r="M22" s="44"/>
      <c r="N22" s="45" t="s">
        <v>73</v>
      </c>
      <c r="O22" s="43"/>
      <c r="P22" s="44"/>
      <c r="Q22" s="7"/>
      <c r="R22" s="3" t="s">
        <v>75</v>
      </c>
      <c r="S22" s="3" t="s">
        <v>56</v>
      </c>
      <c r="T22" s="3" t="s">
        <v>111</v>
      </c>
    </row>
    <row r="23" spans="1:20" s="29" customFormat="1" ht="42" customHeight="1">
      <c r="A23" s="30">
        <v>18</v>
      </c>
      <c r="B23" s="3" t="s">
        <v>112</v>
      </c>
      <c r="C23" s="3" t="s">
        <v>63</v>
      </c>
      <c r="D23" s="11">
        <v>1999.8112180000001</v>
      </c>
      <c r="E23" s="11">
        <v>1531.87</v>
      </c>
      <c r="F23" s="11">
        <f>SUM(D23:E23)</f>
        <v>3531.6812179999997</v>
      </c>
      <c r="G23" s="3" t="s">
        <v>51</v>
      </c>
      <c r="H23" s="5" t="s">
        <v>113</v>
      </c>
      <c r="I23" s="45" t="s">
        <v>114</v>
      </c>
      <c r="J23" s="43"/>
      <c r="K23" s="43"/>
      <c r="L23" s="43"/>
      <c r="M23" s="44"/>
      <c r="N23" s="45" t="s">
        <v>53</v>
      </c>
      <c r="O23" s="43"/>
      <c r="P23" s="44"/>
      <c r="Q23" s="5" t="s">
        <v>61</v>
      </c>
      <c r="R23" s="3" t="s">
        <v>55</v>
      </c>
      <c r="S23" s="3" t="s">
        <v>56</v>
      </c>
      <c r="T23" s="6"/>
    </row>
    <row r="24" spans="1:20" s="29" customFormat="1" ht="61.5" customHeight="1">
      <c r="A24" s="30">
        <v>19</v>
      </c>
      <c r="B24" s="3" t="s">
        <v>112</v>
      </c>
      <c r="C24" s="3" t="s">
        <v>63</v>
      </c>
      <c r="D24" s="11">
        <v>1623.7</v>
      </c>
      <c r="E24" s="11">
        <v>450.52</v>
      </c>
      <c r="F24" s="11">
        <f t="shared" ref="F24:F27" si="1">SUM(D24:E24)</f>
        <v>2074.2200000000003</v>
      </c>
      <c r="G24" s="6" t="s">
        <v>51</v>
      </c>
      <c r="H24" s="7" t="s">
        <v>115</v>
      </c>
      <c r="I24" s="45" t="s">
        <v>116</v>
      </c>
      <c r="J24" s="43"/>
      <c r="K24" s="43"/>
      <c r="L24" s="43"/>
      <c r="M24" s="44"/>
      <c r="N24" s="45" t="s">
        <v>53</v>
      </c>
      <c r="O24" s="43"/>
      <c r="P24" s="44"/>
      <c r="Q24" s="7"/>
      <c r="R24" s="3" t="s">
        <v>55</v>
      </c>
      <c r="S24" s="3" t="s">
        <v>56</v>
      </c>
      <c r="T24" s="6" t="s">
        <v>117</v>
      </c>
    </row>
    <row r="25" spans="1:20" s="29" customFormat="1" ht="21">
      <c r="A25" s="30">
        <v>20</v>
      </c>
      <c r="B25" s="3" t="s">
        <v>42</v>
      </c>
      <c r="C25" s="3" t="s">
        <v>50</v>
      </c>
      <c r="D25" s="11">
        <v>3187.796315</v>
      </c>
      <c r="E25" s="11">
        <v>3204.49</v>
      </c>
      <c r="F25" s="11">
        <f t="shared" si="1"/>
        <v>6392.2863149999994</v>
      </c>
      <c r="G25" s="6" t="s">
        <v>118</v>
      </c>
      <c r="H25" s="7" t="s">
        <v>119</v>
      </c>
      <c r="I25" s="45" t="s">
        <v>120</v>
      </c>
      <c r="J25" s="43"/>
      <c r="K25" s="43"/>
      <c r="L25" s="43"/>
      <c r="M25" s="44"/>
      <c r="N25" s="45" t="s">
        <v>53</v>
      </c>
      <c r="O25" s="43"/>
      <c r="P25" s="44"/>
      <c r="Q25" s="7"/>
      <c r="R25" s="3" t="s">
        <v>55</v>
      </c>
      <c r="S25" s="3" t="s">
        <v>56</v>
      </c>
      <c r="T25" s="6" t="s">
        <v>121</v>
      </c>
    </row>
    <row r="26" spans="1:20" s="29" customFormat="1" ht="116.25" customHeight="1">
      <c r="A26" s="30">
        <v>21</v>
      </c>
      <c r="B26" s="3" t="s">
        <v>44</v>
      </c>
      <c r="C26" s="3" t="s">
        <v>58</v>
      </c>
      <c r="D26" s="11">
        <v>5097.8724519999996</v>
      </c>
      <c r="E26" s="11">
        <v>4723.0200000000004</v>
      </c>
      <c r="F26" s="11">
        <f t="shared" si="1"/>
        <v>9820.892452</v>
      </c>
      <c r="G26" s="6" t="s">
        <v>51</v>
      </c>
      <c r="H26" s="7" t="s">
        <v>122</v>
      </c>
      <c r="I26" s="45" t="s">
        <v>123</v>
      </c>
      <c r="J26" s="43"/>
      <c r="K26" s="43"/>
      <c r="L26" s="43"/>
      <c r="M26" s="44"/>
      <c r="N26" s="45" t="s">
        <v>53</v>
      </c>
      <c r="O26" s="43"/>
      <c r="P26" s="44"/>
      <c r="Q26" s="7" t="s">
        <v>61</v>
      </c>
      <c r="R26" s="3" t="s">
        <v>55</v>
      </c>
      <c r="S26" s="3" t="s">
        <v>56</v>
      </c>
      <c r="T26" s="6"/>
    </row>
    <row r="27" spans="1:20" s="29" customFormat="1" ht="56.25" customHeight="1">
      <c r="A27" s="30">
        <v>22</v>
      </c>
      <c r="B27" s="3" t="s">
        <v>45</v>
      </c>
      <c r="C27" s="3" t="s">
        <v>58</v>
      </c>
      <c r="D27" s="11">
        <v>699.32951200000002</v>
      </c>
      <c r="E27" s="11">
        <v>680.95</v>
      </c>
      <c r="F27" s="11">
        <f t="shared" si="1"/>
        <v>1380.2795120000001</v>
      </c>
      <c r="G27" s="6" t="s">
        <v>51</v>
      </c>
      <c r="H27" s="7" t="s">
        <v>124</v>
      </c>
      <c r="I27" s="45" t="s">
        <v>125</v>
      </c>
      <c r="J27" s="43"/>
      <c r="K27" s="43"/>
      <c r="L27" s="43"/>
      <c r="M27" s="44"/>
      <c r="N27" s="45" t="s">
        <v>53</v>
      </c>
      <c r="O27" s="43"/>
      <c r="P27" s="44"/>
      <c r="Q27" s="7" t="s">
        <v>61</v>
      </c>
      <c r="R27" s="3" t="s">
        <v>55</v>
      </c>
      <c r="S27" s="3" t="s">
        <v>56</v>
      </c>
      <c r="T27" s="6"/>
    </row>
    <row r="28" spans="1:20" s="29" customFormat="1" ht="94.5" customHeight="1">
      <c r="A28" s="30">
        <v>23</v>
      </c>
      <c r="B28" s="3" t="s">
        <v>126</v>
      </c>
      <c r="C28" s="3" t="s">
        <v>127</v>
      </c>
      <c r="D28" s="12">
        <v>2316.1999999999998</v>
      </c>
      <c r="E28" s="12">
        <v>6278.2521820000002</v>
      </c>
      <c r="F28" s="12">
        <v>8594.4521820000009</v>
      </c>
      <c r="G28" s="9" t="s">
        <v>103</v>
      </c>
      <c r="H28" s="5"/>
      <c r="I28" s="45" t="s">
        <v>128</v>
      </c>
      <c r="J28" s="43"/>
      <c r="K28" s="43"/>
      <c r="L28" s="43"/>
      <c r="M28" s="44"/>
      <c r="N28" s="45" t="s">
        <v>129</v>
      </c>
      <c r="O28" s="43"/>
      <c r="P28" s="44"/>
      <c r="Q28" s="5" t="s">
        <v>130</v>
      </c>
      <c r="R28" s="3" t="s">
        <v>131</v>
      </c>
      <c r="S28" s="3" t="s">
        <v>132</v>
      </c>
      <c r="T28" s="6"/>
    </row>
    <row r="29" spans="1:20" s="29" customFormat="1" ht="73.5">
      <c r="A29" s="30">
        <v>24</v>
      </c>
      <c r="B29" s="3" t="s">
        <v>133</v>
      </c>
      <c r="C29" s="3" t="s">
        <v>134</v>
      </c>
      <c r="D29" s="12">
        <v>6650</v>
      </c>
      <c r="E29" s="12">
        <v>3228.5178059999998</v>
      </c>
      <c r="F29" s="12">
        <v>9878.5178059999998</v>
      </c>
      <c r="G29" s="9" t="s">
        <v>135</v>
      </c>
      <c r="H29" s="5" t="s">
        <v>136</v>
      </c>
      <c r="I29" s="45" t="s">
        <v>1002</v>
      </c>
      <c r="J29" s="43"/>
      <c r="K29" s="43"/>
      <c r="L29" s="43"/>
      <c r="M29" s="44"/>
      <c r="N29" s="45" t="s">
        <v>137</v>
      </c>
      <c r="O29" s="43"/>
      <c r="P29" s="44"/>
      <c r="Q29" s="5" t="s">
        <v>138</v>
      </c>
      <c r="R29" s="3" t="s">
        <v>131</v>
      </c>
      <c r="S29" s="3" t="s">
        <v>132</v>
      </c>
      <c r="T29" s="6"/>
    </row>
    <row r="30" spans="1:20" s="29" customFormat="1" ht="31.5">
      <c r="A30" s="30">
        <v>25</v>
      </c>
      <c r="B30" s="3" t="s">
        <v>139</v>
      </c>
      <c r="C30" s="3" t="s">
        <v>140</v>
      </c>
      <c r="D30" s="12">
        <v>1843.9915000000001</v>
      </c>
      <c r="E30" s="12">
        <v>5664.6516120000006</v>
      </c>
      <c r="F30" s="12">
        <v>7508.6431120000007</v>
      </c>
      <c r="G30" s="9" t="s">
        <v>103</v>
      </c>
      <c r="H30" s="5" t="s">
        <v>139</v>
      </c>
      <c r="I30" s="45" t="s">
        <v>141</v>
      </c>
      <c r="J30" s="43"/>
      <c r="K30" s="43"/>
      <c r="L30" s="43"/>
      <c r="M30" s="44"/>
      <c r="N30" s="45" t="s">
        <v>129</v>
      </c>
      <c r="O30" s="43"/>
      <c r="P30" s="44"/>
      <c r="Q30" s="5" t="s">
        <v>142</v>
      </c>
      <c r="R30" s="3" t="s">
        <v>131</v>
      </c>
      <c r="S30" s="3" t="s">
        <v>132</v>
      </c>
      <c r="T30" s="6"/>
    </row>
    <row r="31" spans="1:20" s="29" customFormat="1" ht="63" customHeight="1">
      <c r="A31" s="30">
        <v>26</v>
      </c>
      <c r="B31" s="3" t="s">
        <v>143</v>
      </c>
      <c r="C31" s="3" t="s">
        <v>144</v>
      </c>
      <c r="D31" s="12">
        <v>720</v>
      </c>
      <c r="E31" s="12">
        <v>758.92595500000004</v>
      </c>
      <c r="F31" s="12">
        <v>1478.9259550000002</v>
      </c>
      <c r="G31" s="3" t="s">
        <v>135</v>
      </c>
      <c r="H31" s="5" t="s">
        <v>145</v>
      </c>
      <c r="I31" s="45" t="s">
        <v>146</v>
      </c>
      <c r="J31" s="43"/>
      <c r="K31" s="43"/>
      <c r="L31" s="43"/>
      <c r="M31" s="44"/>
      <c r="N31" s="45" t="s">
        <v>147</v>
      </c>
      <c r="O31" s="43"/>
      <c r="P31" s="44"/>
      <c r="Q31" s="5" t="s">
        <v>148</v>
      </c>
      <c r="R31" s="3" t="s">
        <v>131</v>
      </c>
      <c r="S31" s="3" t="s">
        <v>132</v>
      </c>
      <c r="T31" s="6"/>
    </row>
    <row r="32" spans="1:20" s="29" customFormat="1" ht="103.5" customHeight="1">
      <c r="A32" s="30">
        <v>27</v>
      </c>
      <c r="B32" s="3" t="s">
        <v>20</v>
      </c>
      <c r="C32" s="3" t="s">
        <v>144</v>
      </c>
      <c r="D32" s="12">
        <v>1500</v>
      </c>
      <c r="E32" s="12">
        <v>1314.7743260000002</v>
      </c>
      <c r="F32" s="12">
        <v>2814.7743260000002</v>
      </c>
      <c r="G32" s="3" t="s">
        <v>135</v>
      </c>
      <c r="H32" s="5" t="s">
        <v>149</v>
      </c>
      <c r="I32" s="45" t="s">
        <v>150</v>
      </c>
      <c r="J32" s="43"/>
      <c r="K32" s="43"/>
      <c r="L32" s="43"/>
      <c r="M32" s="44"/>
      <c r="N32" s="45" t="s">
        <v>147</v>
      </c>
      <c r="O32" s="43"/>
      <c r="P32" s="44"/>
      <c r="Q32" s="5" t="s">
        <v>148</v>
      </c>
      <c r="R32" s="3" t="s">
        <v>131</v>
      </c>
      <c r="S32" s="3" t="s">
        <v>132</v>
      </c>
      <c r="T32" s="6"/>
    </row>
    <row r="33" spans="1:20" s="31" customFormat="1" ht="161.25" customHeight="1">
      <c r="A33" s="30">
        <v>28</v>
      </c>
      <c r="B33" s="3" t="s">
        <v>19</v>
      </c>
      <c r="C33" s="3" t="s">
        <v>144</v>
      </c>
      <c r="D33" s="12">
        <v>1188.9721099999999</v>
      </c>
      <c r="E33" s="12">
        <v>1067.4425430000001</v>
      </c>
      <c r="F33" s="12">
        <v>2256.4146529999998</v>
      </c>
      <c r="G33" s="3" t="s">
        <v>135</v>
      </c>
      <c r="H33" s="5" t="s">
        <v>151</v>
      </c>
      <c r="I33" s="45" t="s">
        <v>152</v>
      </c>
      <c r="J33" s="43"/>
      <c r="K33" s="43"/>
      <c r="L33" s="43"/>
      <c r="M33" s="44"/>
      <c r="N33" s="45" t="s">
        <v>147</v>
      </c>
      <c r="O33" s="43"/>
      <c r="P33" s="44"/>
      <c r="Q33" s="5" t="s">
        <v>148</v>
      </c>
      <c r="R33" s="3" t="s">
        <v>131</v>
      </c>
      <c r="S33" s="3" t="s">
        <v>132</v>
      </c>
      <c r="T33" s="6"/>
    </row>
    <row r="34" spans="1:20" s="31" customFormat="1" ht="79.5" customHeight="1">
      <c r="A34" s="30">
        <v>29</v>
      </c>
      <c r="B34" s="3" t="s">
        <v>21</v>
      </c>
      <c r="C34" s="3" t="s">
        <v>153</v>
      </c>
      <c r="D34" s="12">
        <v>1550</v>
      </c>
      <c r="E34" s="12">
        <v>1250.658977</v>
      </c>
      <c r="F34" s="12">
        <v>2800.658977</v>
      </c>
      <c r="G34" s="3" t="s">
        <v>135</v>
      </c>
      <c r="H34" s="5" t="s">
        <v>154</v>
      </c>
      <c r="I34" s="45" t="s">
        <v>155</v>
      </c>
      <c r="J34" s="43"/>
      <c r="K34" s="43"/>
      <c r="L34" s="43"/>
      <c r="M34" s="44"/>
      <c r="N34" s="45" t="s">
        <v>147</v>
      </c>
      <c r="O34" s="43"/>
      <c r="P34" s="44"/>
      <c r="Q34" s="5" t="s">
        <v>156</v>
      </c>
      <c r="R34" s="3" t="s">
        <v>131</v>
      </c>
      <c r="S34" s="3" t="s">
        <v>132</v>
      </c>
      <c r="T34" s="6"/>
    </row>
    <row r="35" spans="1:20" s="15" customFormat="1" ht="33.75" customHeight="1">
      <c r="A35" s="30">
        <v>30</v>
      </c>
      <c r="B35" s="3" t="s">
        <v>22</v>
      </c>
      <c r="C35" s="3" t="s">
        <v>153</v>
      </c>
      <c r="D35" s="12">
        <v>161.177683</v>
      </c>
      <c r="E35" s="12">
        <v>547.770715</v>
      </c>
      <c r="F35" s="12">
        <v>708.948398</v>
      </c>
      <c r="G35" s="3" t="s">
        <v>135</v>
      </c>
      <c r="H35" s="5" t="s">
        <v>157</v>
      </c>
      <c r="I35" s="45" t="s">
        <v>158</v>
      </c>
      <c r="J35" s="43"/>
      <c r="K35" s="43"/>
      <c r="L35" s="43"/>
      <c r="M35" s="44"/>
      <c r="N35" s="45" t="s">
        <v>147</v>
      </c>
      <c r="O35" s="43"/>
      <c r="P35" s="44"/>
      <c r="Q35" s="5"/>
      <c r="R35" s="3" t="s">
        <v>131</v>
      </c>
      <c r="S35" s="3" t="s">
        <v>132</v>
      </c>
      <c r="T35" s="6" t="s">
        <v>159</v>
      </c>
    </row>
    <row r="36" spans="1:20" s="32" customFormat="1" ht="95.25" customHeight="1">
      <c r="A36" s="30">
        <v>31</v>
      </c>
      <c r="B36" s="3" t="s">
        <v>160</v>
      </c>
      <c r="C36" s="3" t="s">
        <v>127</v>
      </c>
      <c r="D36" s="12">
        <v>3954.1391229999999</v>
      </c>
      <c r="E36" s="12">
        <v>3487.55285</v>
      </c>
      <c r="F36" s="12">
        <v>7441.691973</v>
      </c>
      <c r="G36" s="3" t="s">
        <v>161</v>
      </c>
      <c r="H36" s="5" t="s">
        <v>162</v>
      </c>
      <c r="I36" s="45" t="s">
        <v>993</v>
      </c>
      <c r="J36" s="43"/>
      <c r="K36" s="43"/>
      <c r="L36" s="43"/>
      <c r="M36" s="44"/>
      <c r="N36" s="45" t="s">
        <v>163</v>
      </c>
      <c r="O36" s="43"/>
      <c r="P36" s="44"/>
      <c r="Q36" s="57" t="s">
        <v>164</v>
      </c>
      <c r="R36" s="3" t="s">
        <v>131</v>
      </c>
      <c r="S36" s="3" t="s">
        <v>132</v>
      </c>
      <c r="T36" s="6"/>
    </row>
    <row r="37" spans="1:20" s="32" customFormat="1" ht="54" customHeight="1">
      <c r="A37" s="30">
        <v>32</v>
      </c>
      <c r="B37" s="3" t="s">
        <v>160</v>
      </c>
      <c r="C37" s="3" t="s">
        <v>127</v>
      </c>
      <c r="D37" s="12">
        <v>2096.7400010000001</v>
      </c>
      <c r="E37" s="12">
        <v>1490.9681019999998</v>
      </c>
      <c r="F37" s="12">
        <v>3587.7081029999999</v>
      </c>
      <c r="G37" s="3" t="s">
        <v>927</v>
      </c>
      <c r="H37" s="5" t="s">
        <v>165</v>
      </c>
      <c r="I37" s="45" t="s">
        <v>928</v>
      </c>
      <c r="J37" s="43"/>
      <c r="K37" s="43"/>
      <c r="L37" s="43"/>
      <c r="M37" s="44"/>
      <c r="N37" s="45" t="s">
        <v>166</v>
      </c>
      <c r="O37" s="43"/>
      <c r="P37" s="44"/>
      <c r="Q37" s="58"/>
      <c r="R37" s="3" t="s">
        <v>131</v>
      </c>
      <c r="S37" s="3" t="s">
        <v>132</v>
      </c>
      <c r="T37" s="6"/>
    </row>
    <row r="38" spans="1:20" s="32" customFormat="1" ht="190.5" customHeight="1">
      <c r="A38" s="30">
        <v>33</v>
      </c>
      <c r="B38" s="3" t="s">
        <v>167</v>
      </c>
      <c r="C38" s="3" t="s">
        <v>168</v>
      </c>
      <c r="D38" s="12">
        <v>8749.2507119999991</v>
      </c>
      <c r="E38" s="12">
        <v>5029.641431</v>
      </c>
      <c r="F38" s="12">
        <v>13778.892142999999</v>
      </c>
      <c r="G38" s="3" t="s">
        <v>927</v>
      </c>
      <c r="H38" s="5" t="s">
        <v>169</v>
      </c>
      <c r="I38" s="45" t="s">
        <v>929</v>
      </c>
      <c r="J38" s="43"/>
      <c r="K38" s="43"/>
      <c r="L38" s="43"/>
      <c r="M38" s="44"/>
      <c r="N38" s="45" t="s">
        <v>170</v>
      </c>
      <c r="O38" s="43"/>
      <c r="P38" s="44"/>
      <c r="Q38" s="5" t="s">
        <v>171</v>
      </c>
      <c r="R38" s="3" t="s">
        <v>131</v>
      </c>
      <c r="S38" s="3" t="s">
        <v>132</v>
      </c>
      <c r="T38" s="6"/>
    </row>
    <row r="39" spans="1:20" s="32" customFormat="1" ht="115.5">
      <c r="A39" s="30">
        <v>34</v>
      </c>
      <c r="B39" s="3" t="s">
        <v>38</v>
      </c>
      <c r="C39" s="3" t="s">
        <v>172</v>
      </c>
      <c r="D39" s="11">
        <v>112</v>
      </c>
      <c r="E39" s="11">
        <v>410.93829099999999</v>
      </c>
      <c r="F39" s="11">
        <f t="shared" ref="F39" si="2">SUM(D39:E39)</f>
        <v>522.93829099999994</v>
      </c>
      <c r="G39" s="3" t="s">
        <v>103</v>
      </c>
      <c r="H39" s="5" t="s">
        <v>173</v>
      </c>
      <c r="I39" s="45" t="s">
        <v>174</v>
      </c>
      <c r="J39" s="43"/>
      <c r="K39" s="43"/>
      <c r="L39" s="43"/>
      <c r="M39" s="44"/>
      <c r="N39" s="45" t="s">
        <v>175</v>
      </c>
      <c r="O39" s="43"/>
      <c r="P39" s="44"/>
      <c r="Q39" s="5" t="s">
        <v>176</v>
      </c>
      <c r="R39" s="3" t="s">
        <v>177</v>
      </c>
      <c r="S39" s="3" t="s">
        <v>178</v>
      </c>
      <c r="T39" s="3" t="s">
        <v>179</v>
      </c>
    </row>
    <row r="40" spans="1:20" s="32" customFormat="1" ht="115.5">
      <c r="A40" s="30">
        <v>35</v>
      </c>
      <c r="B40" s="3" t="s">
        <v>180</v>
      </c>
      <c r="C40" s="3" t="s">
        <v>172</v>
      </c>
      <c r="D40" s="11">
        <v>61.936974999999997</v>
      </c>
      <c r="E40" s="11">
        <v>167.01263788750001</v>
      </c>
      <c r="F40" s="11">
        <f t="shared" ref="F40:F45" si="3">D40+E40</f>
        <v>228.9496128875</v>
      </c>
      <c r="G40" s="3" t="s">
        <v>181</v>
      </c>
      <c r="H40" s="5" t="s">
        <v>182</v>
      </c>
      <c r="I40" s="45" t="s">
        <v>173</v>
      </c>
      <c r="J40" s="43"/>
      <c r="K40" s="43"/>
      <c r="L40" s="43"/>
      <c r="M40" s="44"/>
      <c r="N40" s="45" t="s">
        <v>183</v>
      </c>
      <c r="O40" s="43"/>
      <c r="P40" s="44"/>
      <c r="Q40" s="5" t="s">
        <v>184</v>
      </c>
      <c r="R40" s="3" t="s">
        <v>177</v>
      </c>
      <c r="S40" s="3" t="s">
        <v>178</v>
      </c>
      <c r="T40" s="3" t="s">
        <v>179</v>
      </c>
    </row>
    <row r="41" spans="1:20" s="32" customFormat="1" ht="115.5">
      <c r="A41" s="30">
        <v>36</v>
      </c>
      <c r="B41" s="3" t="s">
        <v>185</v>
      </c>
      <c r="C41" s="3" t="s">
        <v>172</v>
      </c>
      <c r="D41" s="11">
        <v>102</v>
      </c>
      <c r="E41" s="11">
        <v>344.71955200000002</v>
      </c>
      <c r="F41" s="11">
        <f t="shared" si="3"/>
        <v>446.71955200000002</v>
      </c>
      <c r="G41" s="3" t="s">
        <v>186</v>
      </c>
      <c r="H41" s="5" t="s">
        <v>173</v>
      </c>
      <c r="I41" s="45" t="s">
        <v>187</v>
      </c>
      <c r="J41" s="43"/>
      <c r="K41" s="43"/>
      <c r="L41" s="43"/>
      <c r="M41" s="44"/>
      <c r="N41" s="45" t="s">
        <v>188</v>
      </c>
      <c r="O41" s="43"/>
      <c r="P41" s="44"/>
      <c r="Q41" s="5" t="s">
        <v>184</v>
      </c>
      <c r="R41" s="3" t="s">
        <v>177</v>
      </c>
      <c r="S41" s="3" t="s">
        <v>189</v>
      </c>
      <c r="T41" s="3" t="s">
        <v>179</v>
      </c>
    </row>
    <row r="42" spans="1:20" s="32" customFormat="1" ht="115.5">
      <c r="A42" s="30">
        <v>37</v>
      </c>
      <c r="B42" s="3" t="s">
        <v>190</v>
      </c>
      <c r="C42" s="3" t="s">
        <v>172</v>
      </c>
      <c r="D42" s="11">
        <v>131.15600000000001</v>
      </c>
      <c r="E42" s="11">
        <v>499.47243400000002</v>
      </c>
      <c r="F42" s="11">
        <f t="shared" si="3"/>
        <v>630.62843399999997</v>
      </c>
      <c r="G42" s="3" t="s">
        <v>135</v>
      </c>
      <c r="H42" s="5" t="s">
        <v>191</v>
      </c>
      <c r="I42" s="45" t="s">
        <v>192</v>
      </c>
      <c r="J42" s="43"/>
      <c r="K42" s="43"/>
      <c r="L42" s="43"/>
      <c r="M42" s="44"/>
      <c r="N42" s="45" t="s">
        <v>183</v>
      </c>
      <c r="O42" s="43"/>
      <c r="P42" s="44"/>
      <c r="Q42" s="5" t="s">
        <v>184</v>
      </c>
      <c r="R42" s="3" t="s">
        <v>177</v>
      </c>
      <c r="S42" s="3" t="s">
        <v>189</v>
      </c>
      <c r="T42" s="3" t="s">
        <v>179</v>
      </c>
    </row>
    <row r="43" spans="1:20" ht="136.5" customHeight="1">
      <c r="A43" s="30">
        <v>38</v>
      </c>
      <c r="B43" s="3" t="s">
        <v>39</v>
      </c>
      <c r="C43" s="3" t="s">
        <v>193</v>
      </c>
      <c r="D43" s="11">
        <v>1610.1</v>
      </c>
      <c r="E43" s="11">
        <v>4565.0464410000004</v>
      </c>
      <c r="F43" s="11">
        <f t="shared" si="3"/>
        <v>6175.1464410000008</v>
      </c>
      <c r="G43" s="6" t="s">
        <v>103</v>
      </c>
      <c r="H43" s="7" t="s">
        <v>173</v>
      </c>
      <c r="I43" s="45" t="s">
        <v>194</v>
      </c>
      <c r="J43" s="43"/>
      <c r="K43" s="43"/>
      <c r="L43" s="43"/>
      <c r="M43" s="44"/>
      <c r="N43" s="45" t="s">
        <v>188</v>
      </c>
      <c r="O43" s="43"/>
      <c r="P43" s="44"/>
      <c r="Q43" s="7" t="s">
        <v>195</v>
      </c>
      <c r="R43" s="3" t="s">
        <v>177</v>
      </c>
      <c r="S43" s="3" t="s">
        <v>189</v>
      </c>
      <c r="T43" s="3" t="s">
        <v>179</v>
      </c>
    </row>
    <row r="44" spans="1:20" ht="127.5" customHeight="1">
      <c r="A44" s="30">
        <v>39</v>
      </c>
      <c r="B44" s="3" t="s">
        <v>40</v>
      </c>
      <c r="C44" s="3" t="s">
        <v>193</v>
      </c>
      <c r="D44" s="11">
        <v>1100</v>
      </c>
      <c r="E44" s="11">
        <v>2901.3674449999999</v>
      </c>
      <c r="F44" s="11">
        <f t="shared" si="3"/>
        <v>4001.3674449999999</v>
      </c>
      <c r="G44" s="6" t="s">
        <v>103</v>
      </c>
      <c r="H44" s="7" t="s">
        <v>173</v>
      </c>
      <c r="I44" s="45" t="s">
        <v>196</v>
      </c>
      <c r="J44" s="43"/>
      <c r="K44" s="43"/>
      <c r="L44" s="43"/>
      <c r="M44" s="44"/>
      <c r="N44" s="45" t="s">
        <v>188</v>
      </c>
      <c r="O44" s="43"/>
      <c r="P44" s="44"/>
      <c r="Q44" s="7" t="s">
        <v>197</v>
      </c>
      <c r="R44" s="3" t="s">
        <v>177</v>
      </c>
      <c r="S44" s="3" t="s">
        <v>189</v>
      </c>
      <c r="T44" s="3" t="s">
        <v>179</v>
      </c>
    </row>
    <row r="45" spans="1:20" ht="121.5" customHeight="1">
      <c r="A45" s="30">
        <v>40</v>
      </c>
      <c r="B45" s="3" t="s">
        <v>41</v>
      </c>
      <c r="C45" s="3" t="s">
        <v>193</v>
      </c>
      <c r="D45" s="11">
        <v>1587.7260000000001</v>
      </c>
      <c r="E45" s="11">
        <v>5122.7585664199996</v>
      </c>
      <c r="F45" s="11">
        <f t="shared" si="3"/>
        <v>6710.4845664200002</v>
      </c>
      <c r="G45" s="6" t="s">
        <v>103</v>
      </c>
      <c r="H45" s="7" t="s">
        <v>173</v>
      </c>
      <c r="I45" s="45" t="s">
        <v>198</v>
      </c>
      <c r="J45" s="43"/>
      <c r="K45" s="43"/>
      <c r="L45" s="43"/>
      <c r="M45" s="44"/>
      <c r="N45" s="45" t="s">
        <v>183</v>
      </c>
      <c r="O45" s="43"/>
      <c r="P45" s="44"/>
      <c r="Q45" s="7" t="s">
        <v>199</v>
      </c>
      <c r="R45" s="3" t="s">
        <v>177</v>
      </c>
      <c r="S45" s="3" t="s">
        <v>189</v>
      </c>
      <c r="T45" s="3" t="s">
        <v>179</v>
      </c>
    </row>
    <row r="46" spans="1:20" ht="139.5" customHeight="1">
      <c r="A46" s="30">
        <v>41</v>
      </c>
      <c r="B46" s="3" t="s">
        <v>47</v>
      </c>
      <c r="C46" s="3" t="s">
        <v>193</v>
      </c>
      <c r="D46" s="11">
        <v>11433.248188</v>
      </c>
      <c r="E46" s="11">
        <v>9233.219046375998</v>
      </c>
      <c r="F46" s="11">
        <f>D46+E46</f>
        <v>20666.467234375996</v>
      </c>
      <c r="G46" s="6" t="s">
        <v>135</v>
      </c>
      <c r="H46" s="7" t="s">
        <v>200</v>
      </c>
      <c r="I46" s="45" t="s">
        <v>201</v>
      </c>
      <c r="J46" s="43"/>
      <c r="K46" s="43"/>
      <c r="L46" s="43"/>
      <c r="M46" s="44"/>
      <c r="N46" s="45" t="s">
        <v>202</v>
      </c>
      <c r="O46" s="43"/>
      <c r="P46" s="44"/>
      <c r="Q46" s="7" t="s">
        <v>203</v>
      </c>
      <c r="R46" s="3" t="s">
        <v>177</v>
      </c>
      <c r="S46" s="3" t="s">
        <v>189</v>
      </c>
      <c r="T46" s="6" t="s">
        <v>204</v>
      </c>
    </row>
    <row r="47" spans="1:20" ht="138" customHeight="1">
      <c r="A47" s="30">
        <v>42</v>
      </c>
      <c r="B47" s="3" t="s">
        <v>205</v>
      </c>
      <c r="C47" s="3" t="s">
        <v>193</v>
      </c>
      <c r="D47" s="11">
        <v>1480</v>
      </c>
      <c r="E47" s="11">
        <v>714.80125991927162</v>
      </c>
      <c r="F47" s="11">
        <f>D47+E47</f>
        <v>2194.8012599192716</v>
      </c>
      <c r="G47" s="6" t="s">
        <v>135</v>
      </c>
      <c r="H47" s="7" t="s">
        <v>206</v>
      </c>
      <c r="I47" s="45" t="s">
        <v>207</v>
      </c>
      <c r="J47" s="43"/>
      <c r="K47" s="43"/>
      <c r="L47" s="43"/>
      <c r="M47" s="44"/>
      <c r="N47" s="45" t="s">
        <v>202</v>
      </c>
      <c r="O47" s="43"/>
      <c r="P47" s="44"/>
      <c r="Q47" s="7" t="s">
        <v>203</v>
      </c>
      <c r="R47" s="3" t="s">
        <v>177</v>
      </c>
      <c r="S47" s="3" t="s">
        <v>189</v>
      </c>
      <c r="T47" s="6" t="s">
        <v>204</v>
      </c>
    </row>
    <row r="48" spans="1:20" ht="96.75" customHeight="1">
      <c r="A48" s="30">
        <v>43</v>
      </c>
      <c r="B48" s="3" t="s">
        <v>208</v>
      </c>
      <c r="C48" s="3" t="s">
        <v>144</v>
      </c>
      <c r="D48" s="12">
        <v>2050</v>
      </c>
      <c r="E48" s="12">
        <v>679.57</v>
      </c>
      <c r="F48" s="12">
        <f>SUM(D48:E48)</f>
        <v>2729.57</v>
      </c>
      <c r="G48" s="3" t="s">
        <v>135</v>
      </c>
      <c r="H48" s="5" t="s">
        <v>209</v>
      </c>
      <c r="I48" s="45" t="s">
        <v>210</v>
      </c>
      <c r="J48" s="43"/>
      <c r="K48" s="43"/>
      <c r="L48" s="43"/>
      <c r="M48" s="44"/>
      <c r="N48" s="45" t="s">
        <v>211</v>
      </c>
      <c r="O48" s="43"/>
      <c r="P48" s="44"/>
      <c r="Q48" s="5" t="s">
        <v>212</v>
      </c>
      <c r="R48" s="3" t="s">
        <v>131</v>
      </c>
      <c r="S48" s="3" t="s">
        <v>132</v>
      </c>
      <c r="T48" s="6"/>
    </row>
    <row r="49" spans="1:20" ht="47.25" customHeight="1">
      <c r="A49" s="30">
        <v>44</v>
      </c>
      <c r="B49" s="3" t="s">
        <v>209</v>
      </c>
      <c r="C49" s="3" t="s">
        <v>144</v>
      </c>
      <c r="D49" s="12">
        <v>172.96</v>
      </c>
      <c r="E49" s="12">
        <v>104.13</v>
      </c>
      <c r="F49" s="12">
        <f>SUM(D49:E49)</f>
        <v>277.09000000000003</v>
      </c>
      <c r="G49" s="3" t="s">
        <v>161</v>
      </c>
      <c r="H49" s="5" t="s">
        <v>208</v>
      </c>
      <c r="I49" s="45" t="s">
        <v>994</v>
      </c>
      <c r="J49" s="43"/>
      <c r="K49" s="43"/>
      <c r="L49" s="43"/>
      <c r="M49" s="44"/>
      <c r="N49" s="45" t="s">
        <v>211</v>
      </c>
      <c r="O49" s="43"/>
      <c r="P49" s="44"/>
      <c r="Q49" s="5"/>
      <c r="R49" s="3" t="s">
        <v>131</v>
      </c>
      <c r="S49" s="3" t="s">
        <v>132</v>
      </c>
      <c r="T49" s="6"/>
    </row>
    <row r="50" spans="1:20" ht="43.5" customHeight="1">
      <c r="A50" s="30">
        <v>45</v>
      </c>
      <c r="B50" s="33" t="s">
        <v>26</v>
      </c>
      <c r="C50" s="6" t="s">
        <v>127</v>
      </c>
      <c r="D50" s="11">
        <v>900</v>
      </c>
      <c r="E50" s="54" t="s">
        <v>213</v>
      </c>
      <c r="F50" s="54" t="s">
        <v>214</v>
      </c>
      <c r="G50" s="3" t="s">
        <v>135</v>
      </c>
      <c r="H50" s="5" t="s">
        <v>215</v>
      </c>
      <c r="I50" s="59" t="s">
        <v>216</v>
      </c>
      <c r="J50" s="60"/>
      <c r="K50" s="60"/>
      <c r="L50" s="60"/>
      <c r="M50" s="61"/>
      <c r="N50" s="59" t="s">
        <v>217</v>
      </c>
      <c r="O50" s="60"/>
      <c r="P50" s="61"/>
      <c r="Q50" s="68" t="s">
        <v>218</v>
      </c>
      <c r="R50" s="6" t="s">
        <v>219</v>
      </c>
      <c r="S50" s="6" t="s">
        <v>220</v>
      </c>
      <c r="T50" s="6"/>
    </row>
    <row r="51" spans="1:20" ht="27" customHeight="1">
      <c r="A51" s="30">
        <v>46</v>
      </c>
      <c r="B51" s="33" t="s">
        <v>30</v>
      </c>
      <c r="C51" s="6" t="s">
        <v>127</v>
      </c>
      <c r="D51" s="11">
        <v>896.39224999999999</v>
      </c>
      <c r="E51" s="55"/>
      <c r="F51" s="55"/>
      <c r="G51" s="3" t="s">
        <v>135</v>
      </c>
      <c r="H51" s="5" t="s">
        <v>221</v>
      </c>
      <c r="I51" s="62"/>
      <c r="J51" s="63"/>
      <c r="K51" s="63"/>
      <c r="L51" s="63"/>
      <c r="M51" s="64"/>
      <c r="N51" s="62"/>
      <c r="O51" s="63"/>
      <c r="P51" s="64"/>
      <c r="Q51" s="69"/>
      <c r="R51" s="6" t="s">
        <v>219</v>
      </c>
      <c r="S51" s="6" t="s">
        <v>222</v>
      </c>
      <c r="T51" s="6"/>
    </row>
    <row r="52" spans="1:20" ht="27" customHeight="1">
      <c r="A52" s="30">
        <v>47</v>
      </c>
      <c r="B52" s="33" t="s">
        <v>35</v>
      </c>
      <c r="C52" s="6" t="s">
        <v>127</v>
      </c>
      <c r="D52" s="11">
        <v>896.39224999999999</v>
      </c>
      <c r="E52" s="55"/>
      <c r="F52" s="55"/>
      <c r="G52" s="3" t="s">
        <v>135</v>
      </c>
      <c r="H52" s="5" t="s">
        <v>223</v>
      </c>
      <c r="I52" s="62"/>
      <c r="J52" s="63"/>
      <c r="K52" s="63"/>
      <c r="L52" s="63"/>
      <c r="M52" s="64"/>
      <c r="N52" s="62"/>
      <c r="O52" s="63"/>
      <c r="P52" s="64"/>
      <c r="Q52" s="69"/>
      <c r="R52" s="6" t="s">
        <v>219</v>
      </c>
      <c r="S52" s="6" t="s">
        <v>224</v>
      </c>
      <c r="T52" s="6"/>
    </row>
    <row r="53" spans="1:20" ht="27" customHeight="1">
      <c r="A53" s="30">
        <v>48</v>
      </c>
      <c r="B53" s="33" t="s">
        <v>33</v>
      </c>
      <c r="C53" s="6" t="s">
        <v>127</v>
      </c>
      <c r="D53" s="11">
        <v>896.09583800000007</v>
      </c>
      <c r="E53" s="55"/>
      <c r="F53" s="55"/>
      <c r="G53" s="3" t="s">
        <v>135</v>
      </c>
      <c r="H53" s="5" t="s">
        <v>225</v>
      </c>
      <c r="I53" s="62"/>
      <c r="J53" s="63"/>
      <c r="K53" s="63"/>
      <c r="L53" s="63"/>
      <c r="M53" s="64"/>
      <c r="N53" s="62"/>
      <c r="O53" s="63"/>
      <c r="P53" s="64"/>
      <c r="Q53" s="69"/>
      <c r="R53" s="6" t="s">
        <v>219</v>
      </c>
      <c r="S53" s="6" t="s">
        <v>226</v>
      </c>
      <c r="T53" s="6"/>
    </row>
    <row r="54" spans="1:20" ht="27" customHeight="1">
      <c r="A54" s="30">
        <v>49</v>
      </c>
      <c r="B54" s="33" t="s">
        <v>31</v>
      </c>
      <c r="C54" s="6" t="s">
        <v>127</v>
      </c>
      <c r="D54" s="11">
        <v>1000</v>
      </c>
      <c r="E54" s="55"/>
      <c r="F54" s="55"/>
      <c r="G54" s="3" t="s">
        <v>135</v>
      </c>
      <c r="H54" s="5" t="s">
        <v>227</v>
      </c>
      <c r="I54" s="62"/>
      <c r="J54" s="63"/>
      <c r="K54" s="63"/>
      <c r="L54" s="63"/>
      <c r="M54" s="64"/>
      <c r="N54" s="62"/>
      <c r="O54" s="63"/>
      <c r="P54" s="64"/>
      <c r="Q54" s="69"/>
      <c r="R54" s="6" t="s">
        <v>219</v>
      </c>
      <c r="S54" s="6" t="s">
        <v>228</v>
      </c>
      <c r="T54" s="6"/>
    </row>
    <row r="55" spans="1:20" ht="27" customHeight="1">
      <c r="A55" s="30">
        <v>50</v>
      </c>
      <c r="B55" s="33" t="s">
        <v>34</v>
      </c>
      <c r="C55" s="6" t="s">
        <v>127</v>
      </c>
      <c r="D55" s="11">
        <v>896.39224999999999</v>
      </c>
      <c r="E55" s="55"/>
      <c r="F55" s="55"/>
      <c r="G55" s="3" t="s">
        <v>135</v>
      </c>
      <c r="H55" s="5" t="s">
        <v>229</v>
      </c>
      <c r="I55" s="62"/>
      <c r="J55" s="63"/>
      <c r="K55" s="63"/>
      <c r="L55" s="63"/>
      <c r="M55" s="64"/>
      <c r="N55" s="62"/>
      <c r="O55" s="63"/>
      <c r="P55" s="64"/>
      <c r="Q55" s="69"/>
      <c r="R55" s="6" t="s">
        <v>219</v>
      </c>
      <c r="S55" s="6" t="s">
        <v>230</v>
      </c>
      <c r="T55" s="6"/>
    </row>
    <row r="56" spans="1:20" ht="27" customHeight="1">
      <c r="A56" s="30">
        <v>51</v>
      </c>
      <c r="B56" s="33" t="s">
        <v>29</v>
      </c>
      <c r="C56" s="6" t="s">
        <v>127</v>
      </c>
      <c r="D56" s="11">
        <v>1000</v>
      </c>
      <c r="E56" s="55"/>
      <c r="F56" s="55"/>
      <c r="G56" s="3" t="s">
        <v>135</v>
      </c>
      <c r="H56" s="5" t="s">
        <v>231</v>
      </c>
      <c r="I56" s="62"/>
      <c r="J56" s="63"/>
      <c r="K56" s="63"/>
      <c r="L56" s="63"/>
      <c r="M56" s="64"/>
      <c r="N56" s="62"/>
      <c r="O56" s="63"/>
      <c r="P56" s="64"/>
      <c r="Q56" s="69"/>
      <c r="R56" s="6" t="s">
        <v>219</v>
      </c>
      <c r="S56" s="6" t="s">
        <v>232</v>
      </c>
      <c r="T56" s="6"/>
    </row>
    <row r="57" spans="1:20" ht="27" customHeight="1">
      <c r="A57" s="30">
        <v>52</v>
      </c>
      <c r="B57" s="33" t="s">
        <v>27</v>
      </c>
      <c r="C57" s="6" t="s">
        <v>127</v>
      </c>
      <c r="D57" s="11">
        <v>900</v>
      </c>
      <c r="E57" s="55"/>
      <c r="F57" s="55"/>
      <c r="G57" s="3" t="s">
        <v>135</v>
      </c>
      <c r="H57" s="5" t="s">
        <v>233</v>
      </c>
      <c r="I57" s="62"/>
      <c r="J57" s="63"/>
      <c r="K57" s="63"/>
      <c r="L57" s="63"/>
      <c r="M57" s="64"/>
      <c r="N57" s="62"/>
      <c r="O57" s="63"/>
      <c r="P57" s="64"/>
      <c r="Q57" s="69"/>
      <c r="R57" s="6" t="s">
        <v>219</v>
      </c>
      <c r="S57" s="6" t="s">
        <v>234</v>
      </c>
      <c r="T57" s="6"/>
    </row>
    <row r="58" spans="1:20" ht="27" customHeight="1">
      <c r="A58" s="30">
        <v>53</v>
      </c>
      <c r="B58" s="33" t="s">
        <v>37</v>
      </c>
      <c r="C58" s="6" t="s">
        <v>127</v>
      </c>
      <c r="D58" s="11">
        <v>500</v>
      </c>
      <c r="E58" s="55"/>
      <c r="F58" s="55"/>
      <c r="G58" s="3" t="s">
        <v>135</v>
      </c>
      <c r="H58" s="5" t="s">
        <v>235</v>
      </c>
      <c r="I58" s="62"/>
      <c r="J58" s="63"/>
      <c r="K58" s="63"/>
      <c r="L58" s="63"/>
      <c r="M58" s="64"/>
      <c r="N58" s="62"/>
      <c r="O58" s="63"/>
      <c r="P58" s="64"/>
      <c r="Q58" s="69"/>
      <c r="R58" s="6" t="s">
        <v>219</v>
      </c>
      <c r="S58" s="6" t="s">
        <v>236</v>
      </c>
      <c r="T58" s="6"/>
    </row>
    <row r="59" spans="1:20" ht="27" customHeight="1">
      <c r="A59" s="30">
        <v>54</v>
      </c>
      <c r="B59" s="33" t="s">
        <v>32</v>
      </c>
      <c r="C59" s="6" t="s">
        <v>127</v>
      </c>
      <c r="D59" s="11">
        <v>600</v>
      </c>
      <c r="E59" s="55"/>
      <c r="F59" s="55"/>
      <c r="G59" s="3" t="s">
        <v>135</v>
      </c>
      <c r="H59" s="5" t="s">
        <v>237</v>
      </c>
      <c r="I59" s="62"/>
      <c r="J59" s="63"/>
      <c r="K59" s="63"/>
      <c r="L59" s="63"/>
      <c r="M59" s="64"/>
      <c r="N59" s="62"/>
      <c r="O59" s="63"/>
      <c r="P59" s="64"/>
      <c r="Q59" s="69"/>
      <c r="R59" s="6" t="s">
        <v>219</v>
      </c>
      <c r="S59" s="6" t="s">
        <v>238</v>
      </c>
      <c r="T59" s="6"/>
    </row>
    <row r="60" spans="1:20" ht="27" customHeight="1">
      <c r="A60" s="30">
        <v>55</v>
      </c>
      <c r="B60" s="33" t="s">
        <v>36</v>
      </c>
      <c r="C60" s="6" t="s">
        <v>127</v>
      </c>
      <c r="D60" s="11">
        <v>600</v>
      </c>
      <c r="E60" s="55"/>
      <c r="F60" s="55"/>
      <c r="G60" s="3" t="s">
        <v>135</v>
      </c>
      <c r="H60" s="5" t="s">
        <v>239</v>
      </c>
      <c r="I60" s="62"/>
      <c r="J60" s="63"/>
      <c r="K60" s="63"/>
      <c r="L60" s="63"/>
      <c r="M60" s="64"/>
      <c r="N60" s="62"/>
      <c r="O60" s="63"/>
      <c r="P60" s="64"/>
      <c r="Q60" s="69"/>
      <c r="R60" s="6" t="s">
        <v>219</v>
      </c>
      <c r="S60" s="6" t="s">
        <v>240</v>
      </c>
      <c r="T60" s="6"/>
    </row>
    <row r="61" spans="1:20" ht="27" customHeight="1">
      <c r="A61" s="30">
        <v>56</v>
      </c>
      <c r="B61" s="33" t="s">
        <v>25</v>
      </c>
      <c r="C61" s="6" t="s">
        <v>127</v>
      </c>
      <c r="D61" s="11">
        <v>800</v>
      </c>
      <c r="E61" s="55"/>
      <c r="F61" s="55"/>
      <c r="G61" s="3" t="s">
        <v>135</v>
      </c>
      <c r="H61" s="5" t="s">
        <v>241</v>
      </c>
      <c r="I61" s="62"/>
      <c r="J61" s="63"/>
      <c r="K61" s="63"/>
      <c r="L61" s="63"/>
      <c r="M61" s="64"/>
      <c r="N61" s="62"/>
      <c r="O61" s="63"/>
      <c r="P61" s="64"/>
      <c r="Q61" s="69"/>
      <c r="R61" s="6" t="s">
        <v>219</v>
      </c>
      <c r="S61" s="6" t="s">
        <v>242</v>
      </c>
      <c r="T61" s="6"/>
    </row>
    <row r="62" spans="1:20" ht="27" customHeight="1">
      <c r="A62" s="30">
        <v>57</v>
      </c>
      <c r="B62" s="33" t="s">
        <v>243</v>
      </c>
      <c r="C62" s="6" t="s">
        <v>127</v>
      </c>
      <c r="D62" s="11">
        <v>600</v>
      </c>
      <c r="E62" s="55"/>
      <c r="F62" s="55"/>
      <c r="G62" s="3" t="s">
        <v>135</v>
      </c>
      <c r="H62" s="5" t="s">
        <v>244</v>
      </c>
      <c r="I62" s="62"/>
      <c r="J62" s="63"/>
      <c r="K62" s="63"/>
      <c r="L62" s="63"/>
      <c r="M62" s="64"/>
      <c r="N62" s="62"/>
      <c r="O62" s="63"/>
      <c r="P62" s="64"/>
      <c r="Q62" s="69"/>
      <c r="R62" s="6" t="s">
        <v>219</v>
      </c>
      <c r="S62" s="6" t="s">
        <v>245</v>
      </c>
      <c r="T62" s="6"/>
    </row>
    <row r="63" spans="1:20" ht="27" customHeight="1">
      <c r="A63" s="30">
        <v>58</v>
      </c>
      <c r="B63" s="33" t="s">
        <v>28</v>
      </c>
      <c r="C63" s="6" t="s">
        <v>127</v>
      </c>
      <c r="D63" s="11">
        <v>600</v>
      </c>
      <c r="E63" s="56"/>
      <c r="F63" s="56"/>
      <c r="G63" s="3" t="s">
        <v>135</v>
      </c>
      <c r="H63" s="5" t="s">
        <v>246</v>
      </c>
      <c r="I63" s="65"/>
      <c r="J63" s="66"/>
      <c r="K63" s="66"/>
      <c r="L63" s="66"/>
      <c r="M63" s="67"/>
      <c r="N63" s="65"/>
      <c r="O63" s="66"/>
      <c r="P63" s="67"/>
      <c r="Q63" s="70"/>
      <c r="R63" s="6" t="s">
        <v>219</v>
      </c>
      <c r="S63" s="6" t="s">
        <v>247</v>
      </c>
      <c r="T63" s="6"/>
    </row>
    <row r="64" spans="1:20" ht="42" customHeight="1">
      <c r="A64" s="30">
        <v>59</v>
      </c>
      <c r="B64" s="34" t="s">
        <v>248</v>
      </c>
      <c r="C64" s="6" t="s">
        <v>127</v>
      </c>
      <c r="D64" s="11">
        <v>378.53731099999999</v>
      </c>
      <c r="E64" s="11">
        <v>430.53869200353603</v>
      </c>
      <c r="F64" s="11">
        <f>D64+E64</f>
        <v>809.07600300353602</v>
      </c>
      <c r="G64" s="6" t="s">
        <v>249</v>
      </c>
      <c r="H64" s="5" t="s">
        <v>250</v>
      </c>
      <c r="I64" s="59" t="s">
        <v>251</v>
      </c>
      <c r="J64" s="60"/>
      <c r="K64" s="60"/>
      <c r="L64" s="60"/>
      <c r="M64" s="61"/>
      <c r="N64" s="59" t="s">
        <v>252</v>
      </c>
      <c r="O64" s="60"/>
      <c r="P64" s="61"/>
      <c r="Q64" s="7" t="s">
        <v>253</v>
      </c>
      <c r="R64" s="6" t="s">
        <v>219</v>
      </c>
      <c r="S64" s="6" t="s">
        <v>254</v>
      </c>
      <c r="T64" s="6"/>
    </row>
    <row r="65" spans="1:20" ht="31.5">
      <c r="A65" s="30">
        <v>60</v>
      </c>
      <c r="B65" s="34" t="s">
        <v>255</v>
      </c>
      <c r="C65" s="6" t="s">
        <v>127</v>
      </c>
      <c r="D65" s="11">
        <v>375.69315699999999</v>
      </c>
      <c r="E65" s="11">
        <v>427.33566694127899</v>
      </c>
      <c r="F65" s="11">
        <f t="shared" ref="F65:F73" si="4">D65+E65</f>
        <v>803.02882394127892</v>
      </c>
      <c r="G65" s="6" t="s">
        <v>249</v>
      </c>
      <c r="H65" s="5" t="s">
        <v>256</v>
      </c>
      <c r="I65" s="62"/>
      <c r="J65" s="63"/>
      <c r="K65" s="63"/>
      <c r="L65" s="63"/>
      <c r="M65" s="64"/>
      <c r="N65" s="62"/>
      <c r="O65" s="63"/>
      <c r="P65" s="64"/>
      <c r="Q65" s="7" t="s">
        <v>253</v>
      </c>
      <c r="R65" s="6" t="s">
        <v>219</v>
      </c>
      <c r="S65" s="6" t="s">
        <v>257</v>
      </c>
      <c r="T65" s="6"/>
    </row>
    <row r="66" spans="1:20" ht="31.5">
      <c r="A66" s="30">
        <v>61</v>
      </c>
      <c r="B66" s="34" t="s">
        <v>258</v>
      </c>
      <c r="C66" s="6" t="s">
        <v>127</v>
      </c>
      <c r="D66" s="11">
        <v>379.7</v>
      </c>
      <c r="E66" s="11">
        <v>427.38422187499998</v>
      </c>
      <c r="F66" s="11">
        <f t="shared" si="4"/>
        <v>807.08422187499991</v>
      </c>
      <c r="G66" s="6" t="s">
        <v>249</v>
      </c>
      <c r="H66" s="5" t="s">
        <v>259</v>
      </c>
      <c r="I66" s="62"/>
      <c r="J66" s="63"/>
      <c r="K66" s="63"/>
      <c r="L66" s="63"/>
      <c r="M66" s="64"/>
      <c r="N66" s="62"/>
      <c r="O66" s="63"/>
      <c r="P66" s="64"/>
      <c r="Q66" s="7" t="s">
        <v>253</v>
      </c>
      <c r="R66" s="6" t="s">
        <v>219</v>
      </c>
      <c r="S66" s="6" t="s">
        <v>260</v>
      </c>
      <c r="T66" s="6"/>
    </row>
    <row r="67" spans="1:20" ht="31.5">
      <c r="A67" s="30">
        <v>62</v>
      </c>
      <c r="B67" s="34" t="s">
        <v>24</v>
      </c>
      <c r="C67" s="6" t="s">
        <v>127</v>
      </c>
      <c r="D67" s="11">
        <v>375.69411700000001</v>
      </c>
      <c r="E67" s="11">
        <v>427.33674782807901</v>
      </c>
      <c r="F67" s="11">
        <f t="shared" si="4"/>
        <v>803.03086482807907</v>
      </c>
      <c r="G67" s="6" t="s">
        <v>249</v>
      </c>
      <c r="H67" s="5" t="s">
        <v>261</v>
      </c>
      <c r="I67" s="62"/>
      <c r="J67" s="63"/>
      <c r="K67" s="63"/>
      <c r="L67" s="63"/>
      <c r="M67" s="64"/>
      <c r="N67" s="62"/>
      <c r="O67" s="63"/>
      <c r="P67" s="64"/>
      <c r="Q67" s="7" t="s">
        <v>253</v>
      </c>
      <c r="R67" s="6" t="s">
        <v>219</v>
      </c>
      <c r="S67" s="6" t="s">
        <v>262</v>
      </c>
      <c r="T67" s="6"/>
    </row>
    <row r="68" spans="1:20" ht="31.5">
      <c r="A68" s="30">
        <v>63</v>
      </c>
      <c r="B68" s="34" t="s">
        <v>263</v>
      </c>
      <c r="C68" s="6" t="s">
        <v>127</v>
      </c>
      <c r="D68" s="11">
        <v>374.999529</v>
      </c>
      <c r="E68" s="11">
        <v>426.554518152414</v>
      </c>
      <c r="F68" s="11">
        <f t="shared" si="4"/>
        <v>801.554047152414</v>
      </c>
      <c r="G68" s="6" t="s">
        <v>249</v>
      </c>
      <c r="H68" s="5" t="s">
        <v>264</v>
      </c>
      <c r="I68" s="62"/>
      <c r="J68" s="63"/>
      <c r="K68" s="63"/>
      <c r="L68" s="63"/>
      <c r="M68" s="64"/>
      <c r="N68" s="62"/>
      <c r="O68" s="63"/>
      <c r="P68" s="64"/>
      <c r="Q68" s="7" t="s">
        <v>253</v>
      </c>
      <c r="R68" s="6" t="s">
        <v>219</v>
      </c>
      <c r="S68" s="6" t="s">
        <v>265</v>
      </c>
      <c r="T68" s="6"/>
    </row>
    <row r="69" spans="1:20" ht="31.5">
      <c r="A69" s="30">
        <v>64</v>
      </c>
      <c r="B69" s="34" t="s">
        <v>266</v>
      </c>
      <c r="C69" s="6" t="s">
        <v>127</v>
      </c>
      <c r="D69" s="11">
        <v>378.50816099999997</v>
      </c>
      <c r="E69" s="11">
        <v>430.50589295122398</v>
      </c>
      <c r="F69" s="11">
        <f t="shared" si="4"/>
        <v>809.01405395122401</v>
      </c>
      <c r="G69" s="6" t="s">
        <v>249</v>
      </c>
      <c r="H69" s="5" t="s">
        <v>267</v>
      </c>
      <c r="I69" s="62"/>
      <c r="J69" s="63"/>
      <c r="K69" s="63"/>
      <c r="L69" s="63"/>
      <c r="M69" s="64"/>
      <c r="N69" s="62"/>
      <c r="O69" s="63"/>
      <c r="P69" s="64"/>
      <c r="Q69" s="7" t="s">
        <v>253</v>
      </c>
      <c r="R69" s="6" t="s">
        <v>219</v>
      </c>
      <c r="S69" s="6" t="s">
        <v>268</v>
      </c>
      <c r="T69" s="6"/>
    </row>
    <row r="70" spans="1:20" ht="31.5">
      <c r="A70" s="30">
        <v>65</v>
      </c>
      <c r="B70" s="34" t="s">
        <v>269</v>
      </c>
      <c r="C70" s="6" t="s">
        <v>127</v>
      </c>
      <c r="D70" s="11">
        <v>355</v>
      </c>
      <c r="E70" s="11">
        <v>397.96094925</v>
      </c>
      <c r="F70" s="11">
        <f t="shared" si="4"/>
        <v>752.96094925</v>
      </c>
      <c r="G70" s="6" t="s">
        <v>249</v>
      </c>
      <c r="H70" s="5" t="s">
        <v>270</v>
      </c>
      <c r="I70" s="62"/>
      <c r="J70" s="63"/>
      <c r="K70" s="63"/>
      <c r="L70" s="63"/>
      <c r="M70" s="64"/>
      <c r="N70" s="62"/>
      <c r="O70" s="63"/>
      <c r="P70" s="64"/>
      <c r="Q70" s="7" t="s">
        <v>253</v>
      </c>
      <c r="R70" s="6" t="s">
        <v>219</v>
      </c>
      <c r="S70" s="6" t="s">
        <v>271</v>
      </c>
      <c r="T70" s="6"/>
    </row>
    <row r="71" spans="1:20" ht="31.5">
      <c r="A71" s="30">
        <v>66</v>
      </c>
      <c r="B71" s="34" t="s">
        <v>272</v>
      </c>
      <c r="C71" s="6" t="s">
        <v>127</v>
      </c>
      <c r="D71" s="11">
        <v>355</v>
      </c>
      <c r="E71" s="11">
        <v>369.20800150000002</v>
      </c>
      <c r="F71" s="11">
        <f t="shared" si="4"/>
        <v>724.20800150000002</v>
      </c>
      <c r="G71" s="6" t="s">
        <v>249</v>
      </c>
      <c r="H71" s="5" t="s">
        <v>273</v>
      </c>
      <c r="I71" s="62"/>
      <c r="J71" s="63"/>
      <c r="K71" s="63"/>
      <c r="L71" s="63"/>
      <c r="M71" s="64"/>
      <c r="N71" s="62"/>
      <c r="O71" s="63"/>
      <c r="P71" s="64"/>
      <c r="Q71" s="7" t="s">
        <v>253</v>
      </c>
      <c r="R71" s="6" t="s">
        <v>219</v>
      </c>
      <c r="S71" s="6" t="s">
        <v>274</v>
      </c>
      <c r="T71" s="6"/>
    </row>
    <row r="72" spans="1:20" ht="31.5">
      <c r="A72" s="30">
        <v>67</v>
      </c>
      <c r="B72" s="34" t="s">
        <v>275</v>
      </c>
      <c r="C72" s="6" t="s">
        <v>127</v>
      </c>
      <c r="D72" s="11">
        <v>355</v>
      </c>
      <c r="E72" s="11">
        <v>457.163926</v>
      </c>
      <c r="F72" s="11">
        <f t="shared" si="4"/>
        <v>812.16392599999995</v>
      </c>
      <c r="G72" s="6" t="s">
        <v>249</v>
      </c>
      <c r="H72" s="5" t="s">
        <v>276</v>
      </c>
      <c r="I72" s="62"/>
      <c r="J72" s="63"/>
      <c r="K72" s="63"/>
      <c r="L72" s="63"/>
      <c r="M72" s="64"/>
      <c r="N72" s="62"/>
      <c r="O72" s="63"/>
      <c r="P72" s="64"/>
      <c r="Q72" s="7" t="s">
        <v>253</v>
      </c>
      <c r="R72" s="6" t="s">
        <v>219</v>
      </c>
      <c r="S72" s="6" t="s">
        <v>277</v>
      </c>
      <c r="T72" s="6"/>
    </row>
    <row r="73" spans="1:20" ht="31.5">
      <c r="A73" s="30">
        <v>68</v>
      </c>
      <c r="B73" s="34" t="s">
        <v>278</v>
      </c>
      <c r="C73" s="6" t="s">
        <v>127</v>
      </c>
      <c r="D73" s="11">
        <v>355</v>
      </c>
      <c r="E73" s="11">
        <v>449.77209099999999</v>
      </c>
      <c r="F73" s="11">
        <f t="shared" si="4"/>
        <v>804.77209100000005</v>
      </c>
      <c r="G73" s="6" t="s">
        <v>249</v>
      </c>
      <c r="H73" s="5" t="s">
        <v>279</v>
      </c>
      <c r="I73" s="65"/>
      <c r="J73" s="66"/>
      <c r="K73" s="66"/>
      <c r="L73" s="66"/>
      <c r="M73" s="67"/>
      <c r="N73" s="65"/>
      <c r="O73" s="66"/>
      <c r="P73" s="67"/>
      <c r="Q73" s="7" t="s">
        <v>253</v>
      </c>
      <c r="R73" s="6" t="s">
        <v>219</v>
      </c>
      <c r="S73" s="6" t="s">
        <v>280</v>
      </c>
      <c r="T73" s="6"/>
    </row>
    <row r="74" spans="1:20" ht="52.5" customHeight="1">
      <c r="A74" s="30">
        <v>69</v>
      </c>
      <c r="B74" s="3" t="s">
        <v>930</v>
      </c>
      <c r="C74" s="3" t="s">
        <v>281</v>
      </c>
      <c r="D74" s="12">
        <v>3381.1514850000003</v>
      </c>
      <c r="E74" s="12">
        <v>556.01157753333337</v>
      </c>
      <c r="F74" s="12">
        <v>3937.1630625333337</v>
      </c>
      <c r="G74" s="9" t="s">
        <v>927</v>
      </c>
      <c r="H74" s="20" t="s">
        <v>282</v>
      </c>
      <c r="I74" s="45" t="s">
        <v>283</v>
      </c>
      <c r="J74" s="43"/>
      <c r="K74" s="43"/>
      <c r="L74" s="43"/>
      <c r="M74" s="44"/>
      <c r="N74" s="45" t="s">
        <v>284</v>
      </c>
      <c r="O74" s="43"/>
      <c r="P74" s="44"/>
      <c r="Q74" s="20" t="s">
        <v>285</v>
      </c>
      <c r="R74" s="16" t="s">
        <v>945</v>
      </c>
      <c r="S74" s="16" t="s">
        <v>286</v>
      </c>
      <c r="T74" s="6" t="s">
        <v>991</v>
      </c>
    </row>
    <row r="75" spans="1:20" ht="114" customHeight="1">
      <c r="A75" s="30">
        <v>70</v>
      </c>
      <c r="B75" s="3" t="s">
        <v>287</v>
      </c>
      <c r="C75" s="3" t="s">
        <v>288</v>
      </c>
      <c r="D75" s="12">
        <v>2692.6778530000001</v>
      </c>
      <c r="E75" s="12">
        <v>1789.611015059244</v>
      </c>
      <c r="F75" s="12">
        <v>4482.2888680592441</v>
      </c>
      <c r="G75" s="6" t="s">
        <v>927</v>
      </c>
      <c r="H75" s="7" t="s">
        <v>289</v>
      </c>
      <c r="I75" s="42" t="s">
        <v>290</v>
      </c>
      <c r="J75" s="43"/>
      <c r="K75" s="43"/>
      <c r="L75" s="43"/>
      <c r="M75" s="44"/>
      <c r="N75" s="42" t="s">
        <v>291</v>
      </c>
      <c r="O75" s="43"/>
      <c r="P75" s="44"/>
      <c r="Q75" s="7" t="s">
        <v>292</v>
      </c>
      <c r="R75" s="16" t="s">
        <v>946</v>
      </c>
      <c r="S75" s="16" t="s">
        <v>293</v>
      </c>
      <c r="T75" s="6"/>
    </row>
    <row r="76" spans="1:20" ht="54" customHeight="1">
      <c r="A76" s="30">
        <v>71</v>
      </c>
      <c r="B76" s="3" t="s">
        <v>294</v>
      </c>
      <c r="C76" s="3" t="s">
        <v>288</v>
      </c>
      <c r="D76" s="12">
        <v>6074.715972</v>
      </c>
      <c r="E76" s="12">
        <v>2166.754984368752</v>
      </c>
      <c r="F76" s="12">
        <v>8241.470956368752</v>
      </c>
      <c r="G76" s="6" t="s">
        <v>927</v>
      </c>
      <c r="H76" s="7" t="s">
        <v>295</v>
      </c>
      <c r="I76" s="42" t="s">
        <v>296</v>
      </c>
      <c r="J76" s="43"/>
      <c r="K76" s="43"/>
      <c r="L76" s="43"/>
      <c r="M76" s="44"/>
      <c r="N76" s="42" t="s">
        <v>297</v>
      </c>
      <c r="O76" s="43"/>
      <c r="P76" s="44"/>
      <c r="Q76" s="7" t="s">
        <v>298</v>
      </c>
      <c r="R76" s="16" t="s">
        <v>946</v>
      </c>
      <c r="S76" s="16" t="s">
        <v>293</v>
      </c>
      <c r="T76" s="6"/>
    </row>
    <row r="77" spans="1:20" ht="52.5" customHeight="1">
      <c r="A77" s="30">
        <v>72</v>
      </c>
      <c r="B77" s="3" t="s">
        <v>299</v>
      </c>
      <c r="C77" s="3" t="s">
        <v>288</v>
      </c>
      <c r="D77" s="12">
        <v>9038</v>
      </c>
      <c r="E77" s="12">
        <v>3964.55</v>
      </c>
      <c r="F77" s="12">
        <v>13002.55</v>
      </c>
      <c r="G77" s="6" t="s">
        <v>927</v>
      </c>
      <c r="H77" s="7" t="s">
        <v>300</v>
      </c>
      <c r="I77" s="42" t="s">
        <v>301</v>
      </c>
      <c r="J77" s="43"/>
      <c r="K77" s="43"/>
      <c r="L77" s="43"/>
      <c r="M77" s="44"/>
      <c r="N77" s="42" t="s">
        <v>297</v>
      </c>
      <c r="O77" s="43"/>
      <c r="P77" s="44"/>
      <c r="Q77" s="7" t="s">
        <v>298</v>
      </c>
      <c r="R77" s="16" t="s">
        <v>946</v>
      </c>
      <c r="S77" s="16" t="s">
        <v>293</v>
      </c>
      <c r="T77" s="6"/>
    </row>
    <row r="78" spans="1:20" ht="100.5" customHeight="1">
      <c r="A78" s="30">
        <v>73</v>
      </c>
      <c r="B78" s="3" t="s">
        <v>302</v>
      </c>
      <c r="C78" s="3" t="s">
        <v>50</v>
      </c>
      <c r="D78" s="12">
        <v>1883.3793479999999</v>
      </c>
      <c r="E78" s="12">
        <v>378.08059505440002</v>
      </c>
      <c r="F78" s="12">
        <v>2261.4599430543999</v>
      </c>
      <c r="G78" s="6" t="s">
        <v>927</v>
      </c>
      <c r="H78" s="7" t="s">
        <v>303</v>
      </c>
      <c r="I78" s="42" t="s">
        <v>304</v>
      </c>
      <c r="J78" s="43"/>
      <c r="K78" s="43"/>
      <c r="L78" s="43"/>
      <c r="M78" s="44"/>
      <c r="N78" s="42" t="s">
        <v>305</v>
      </c>
      <c r="O78" s="43"/>
      <c r="P78" s="44"/>
      <c r="Q78" s="7" t="s">
        <v>306</v>
      </c>
      <c r="R78" s="16" t="s">
        <v>947</v>
      </c>
      <c r="S78" s="16" t="s">
        <v>286</v>
      </c>
      <c r="T78" s="6"/>
    </row>
    <row r="79" spans="1:20" ht="84" customHeight="1">
      <c r="A79" s="30">
        <v>74</v>
      </c>
      <c r="B79" s="3" t="s">
        <v>307</v>
      </c>
      <c r="C79" s="3" t="s">
        <v>308</v>
      </c>
      <c r="D79" s="12">
        <v>990.99438999999995</v>
      </c>
      <c r="E79" s="12">
        <v>191.39550064950001</v>
      </c>
      <c r="F79" s="12">
        <v>1182.3898906495001</v>
      </c>
      <c r="G79" s="6" t="s">
        <v>927</v>
      </c>
      <c r="H79" s="7" t="s">
        <v>309</v>
      </c>
      <c r="I79" s="42" t="s">
        <v>310</v>
      </c>
      <c r="J79" s="46"/>
      <c r="K79" s="46"/>
      <c r="L79" s="46"/>
      <c r="M79" s="47"/>
      <c r="N79" s="42" t="s">
        <v>311</v>
      </c>
      <c r="O79" s="43"/>
      <c r="P79" s="44"/>
      <c r="Q79" s="7" t="s">
        <v>312</v>
      </c>
      <c r="R79" s="16" t="s">
        <v>947</v>
      </c>
      <c r="S79" s="16" t="s">
        <v>286</v>
      </c>
      <c r="T79" s="6"/>
    </row>
    <row r="80" spans="1:20" ht="75.75" customHeight="1">
      <c r="A80" s="30">
        <v>75</v>
      </c>
      <c r="B80" s="3" t="s">
        <v>313</v>
      </c>
      <c r="C80" s="3" t="s">
        <v>314</v>
      </c>
      <c r="D80" s="12">
        <v>2463.025909</v>
      </c>
      <c r="E80" s="12">
        <v>797.64994034933295</v>
      </c>
      <c r="F80" s="12">
        <v>3260.6758493493298</v>
      </c>
      <c r="G80" s="6" t="s">
        <v>927</v>
      </c>
      <c r="H80" s="7" t="s">
        <v>315</v>
      </c>
      <c r="I80" s="42" t="s">
        <v>316</v>
      </c>
      <c r="J80" s="43"/>
      <c r="K80" s="43"/>
      <c r="L80" s="43"/>
      <c r="M80" s="44"/>
      <c r="N80" s="42" t="s">
        <v>317</v>
      </c>
      <c r="O80" s="43"/>
      <c r="P80" s="44"/>
      <c r="Q80" s="7" t="s">
        <v>318</v>
      </c>
      <c r="R80" s="16" t="s">
        <v>947</v>
      </c>
      <c r="S80" s="16" t="s">
        <v>286</v>
      </c>
      <c r="T80" s="6"/>
    </row>
    <row r="81" spans="1:20" ht="55.5" customHeight="1">
      <c r="A81" s="30">
        <v>76</v>
      </c>
      <c r="B81" s="3" t="s">
        <v>319</v>
      </c>
      <c r="C81" s="3" t="s">
        <v>320</v>
      </c>
      <c r="D81" s="12">
        <v>1287.8723210000001</v>
      </c>
      <c r="E81" s="12">
        <v>1407.53</v>
      </c>
      <c r="F81" s="12">
        <v>2695.402321</v>
      </c>
      <c r="G81" s="6" t="s">
        <v>927</v>
      </c>
      <c r="H81" s="7" t="s">
        <v>321</v>
      </c>
      <c r="I81" s="42" t="s">
        <v>322</v>
      </c>
      <c r="J81" s="43"/>
      <c r="K81" s="43"/>
      <c r="L81" s="43"/>
      <c r="M81" s="44"/>
      <c r="N81" s="42" t="s">
        <v>323</v>
      </c>
      <c r="O81" s="43"/>
      <c r="P81" s="44"/>
      <c r="Q81" s="7" t="s">
        <v>324</v>
      </c>
      <c r="R81" s="16" t="s">
        <v>946</v>
      </c>
      <c r="S81" s="16" t="s">
        <v>293</v>
      </c>
      <c r="T81" s="6"/>
    </row>
    <row r="82" spans="1:20" ht="33.75" customHeight="1">
      <c r="A82" s="30">
        <v>77</v>
      </c>
      <c r="B82" s="3" t="s">
        <v>325</v>
      </c>
      <c r="C82" s="3" t="s">
        <v>288</v>
      </c>
      <c r="D82" s="12">
        <v>809.99</v>
      </c>
      <c r="E82" s="12">
        <v>40.549999999999997</v>
      </c>
      <c r="F82" s="12">
        <v>850.54</v>
      </c>
      <c r="G82" s="6" t="s">
        <v>927</v>
      </c>
      <c r="H82" s="7" t="s">
        <v>326</v>
      </c>
      <c r="I82" s="42" t="s">
        <v>327</v>
      </c>
      <c r="J82" s="43"/>
      <c r="K82" s="43"/>
      <c r="L82" s="43"/>
      <c r="M82" s="44"/>
      <c r="N82" s="42" t="s">
        <v>323</v>
      </c>
      <c r="O82" s="43"/>
      <c r="P82" s="44"/>
      <c r="Q82" s="7" t="s">
        <v>328</v>
      </c>
      <c r="R82" s="16" t="s">
        <v>946</v>
      </c>
      <c r="S82" s="16" t="s">
        <v>293</v>
      </c>
      <c r="T82" s="6"/>
    </row>
    <row r="83" spans="1:20" ht="33.75" customHeight="1">
      <c r="A83" s="30">
        <v>78</v>
      </c>
      <c r="B83" s="3" t="s">
        <v>329</v>
      </c>
      <c r="C83" s="3" t="s">
        <v>330</v>
      </c>
      <c r="D83" s="12">
        <v>1700</v>
      </c>
      <c r="E83" s="12">
        <v>801.41</v>
      </c>
      <c r="F83" s="12">
        <v>2501.41</v>
      </c>
      <c r="G83" s="6" t="s">
        <v>927</v>
      </c>
      <c r="H83" s="7" t="s">
        <v>331</v>
      </c>
      <c r="I83" s="42" t="s">
        <v>332</v>
      </c>
      <c r="J83" s="43"/>
      <c r="K83" s="43"/>
      <c r="L83" s="43"/>
      <c r="M83" s="44"/>
      <c r="N83" s="42" t="s">
        <v>323</v>
      </c>
      <c r="O83" s="43"/>
      <c r="P83" s="44"/>
      <c r="Q83" s="7" t="s">
        <v>328</v>
      </c>
      <c r="R83" s="16" t="s">
        <v>946</v>
      </c>
      <c r="S83" s="16" t="s">
        <v>293</v>
      </c>
      <c r="T83" s="6"/>
    </row>
    <row r="84" spans="1:20" ht="66" customHeight="1">
      <c r="A84" s="30">
        <v>79</v>
      </c>
      <c r="B84" s="3" t="s">
        <v>333</v>
      </c>
      <c r="C84" s="3" t="s">
        <v>50</v>
      </c>
      <c r="D84" s="12">
        <v>2968.9509410000001</v>
      </c>
      <c r="E84" s="12">
        <v>430.543028765732</v>
      </c>
      <c r="F84" s="17">
        <v>3399.4939697657301</v>
      </c>
      <c r="G84" s="6" t="s">
        <v>927</v>
      </c>
      <c r="H84" s="7" t="s">
        <v>334</v>
      </c>
      <c r="I84" s="42" t="s">
        <v>335</v>
      </c>
      <c r="J84" s="46"/>
      <c r="K84" s="46"/>
      <c r="L84" s="46"/>
      <c r="M84" s="47"/>
      <c r="N84" s="42" t="s">
        <v>336</v>
      </c>
      <c r="O84" s="46"/>
      <c r="P84" s="47"/>
      <c r="Q84" s="7" t="s">
        <v>337</v>
      </c>
      <c r="R84" s="16" t="s">
        <v>947</v>
      </c>
      <c r="S84" s="16" t="s">
        <v>286</v>
      </c>
      <c r="T84" s="6"/>
    </row>
    <row r="85" spans="1:20" ht="84" customHeight="1">
      <c r="A85" s="30">
        <v>80</v>
      </c>
      <c r="B85" s="3" t="s">
        <v>338</v>
      </c>
      <c r="C85" s="3" t="s">
        <v>339</v>
      </c>
      <c r="D85" s="12">
        <v>1645.262287</v>
      </c>
      <c r="E85" s="18">
        <v>213.82561663044299</v>
      </c>
      <c r="F85" s="19">
        <v>1859.08790363044</v>
      </c>
      <c r="G85" s="6" t="s">
        <v>927</v>
      </c>
      <c r="H85" s="35" t="s">
        <v>340</v>
      </c>
      <c r="I85" s="42" t="s">
        <v>341</v>
      </c>
      <c r="J85" s="43"/>
      <c r="K85" s="43"/>
      <c r="L85" s="43"/>
      <c r="M85" s="44"/>
      <c r="N85" s="42" t="s">
        <v>336</v>
      </c>
      <c r="O85" s="46"/>
      <c r="P85" s="47"/>
      <c r="Q85" s="7" t="s">
        <v>342</v>
      </c>
      <c r="R85" s="16" t="s">
        <v>947</v>
      </c>
      <c r="S85" s="16" t="s">
        <v>286</v>
      </c>
      <c r="T85" s="6"/>
    </row>
    <row r="86" spans="1:20" ht="33.75" customHeight="1">
      <c r="A86" s="30">
        <v>81</v>
      </c>
      <c r="B86" s="3" t="s">
        <v>343</v>
      </c>
      <c r="C86" s="3" t="s">
        <v>344</v>
      </c>
      <c r="D86" s="12">
        <v>599.98</v>
      </c>
      <c r="E86" s="18">
        <v>147.60247383333299</v>
      </c>
      <c r="F86" s="19">
        <v>747.58247383333298</v>
      </c>
      <c r="G86" s="6" t="s">
        <v>927</v>
      </c>
      <c r="H86" s="7" t="s">
        <v>345</v>
      </c>
      <c r="I86" s="42" t="s">
        <v>346</v>
      </c>
      <c r="J86" s="43"/>
      <c r="K86" s="43"/>
      <c r="L86" s="43"/>
      <c r="M86" s="44"/>
      <c r="N86" s="42" t="s">
        <v>336</v>
      </c>
      <c r="O86" s="46"/>
      <c r="P86" s="47"/>
      <c r="Q86" s="7" t="s">
        <v>347</v>
      </c>
      <c r="R86" s="16" t="s">
        <v>947</v>
      </c>
      <c r="S86" s="16" t="s">
        <v>286</v>
      </c>
      <c r="T86" s="6"/>
    </row>
    <row r="87" spans="1:20" ht="54" customHeight="1">
      <c r="A87" s="30">
        <v>82</v>
      </c>
      <c r="B87" s="3" t="s">
        <v>348</v>
      </c>
      <c r="C87" s="3" t="s">
        <v>349</v>
      </c>
      <c r="D87" s="12">
        <v>1685</v>
      </c>
      <c r="E87" s="18">
        <v>407.78861683333298</v>
      </c>
      <c r="F87" s="19">
        <v>2092.7886168333298</v>
      </c>
      <c r="G87" s="6" t="s">
        <v>927</v>
      </c>
      <c r="H87" s="7" t="s">
        <v>350</v>
      </c>
      <c r="I87" s="42" t="s">
        <v>351</v>
      </c>
      <c r="J87" s="43"/>
      <c r="K87" s="43"/>
      <c r="L87" s="43"/>
      <c r="M87" s="44"/>
      <c r="N87" s="42" t="s">
        <v>336</v>
      </c>
      <c r="O87" s="46"/>
      <c r="P87" s="47"/>
      <c r="Q87" s="7" t="s">
        <v>318</v>
      </c>
      <c r="R87" s="16" t="s">
        <v>947</v>
      </c>
      <c r="S87" s="16" t="s">
        <v>286</v>
      </c>
      <c r="T87" s="6"/>
    </row>
    <row r="88" spans="1:20" ht="33.75" customHeight="1">
      <c r="A88" s="30">
        <v>83</v>
      </c>
      <c r="B88" s="3" t="s">
        <v>352</v>
      </c>
      <c r="C88" s="3" t="s">
        <v>349</v>
      </c>
      <c r="D88" s="12">
        <v>2698.2</v>
      </c>
      <c r="E88" s="18">
        <v>665.10835450000002</v>
      </c>
      <c r="F88" s="19">
        <v>3363.3083545</v>
      </c>
      <c r="G88" s="6" t="s">
        <v>927</v>
      </c>
      <c r="H88" s="7" t="s">
        <v>353</v>
      </c>
      <c r="I88" s="42" t="s">
        <v>354</v>
      </c>
      <c r="J88" s="46"/>
      <c r="K88" s="46"/>
      <c r="L88" s="46"/>
      <c r="M88" s="47"/>
      <c r="N88" s="42" t="s">
        <v>336</v>
      </c>
      <c r="O88" s="46"/>
      <c r="P88" s="47"/>
      <c r="Q88" s="7" t="s">
        <v>318</v>
      </c>
      <c r="R88" s="16" t="s">
        <v>947</v>
      </c>
      <c r="S88" s="16" t="s">
        <v>286</v>
      </c>
      <c r="T88" s="6"/>
    </row>
    <row r="89" spans="1:20" ht="33.75" customHeight="1">
      <c r="A89" s="30">
        <v>84</v>
      </c>
      <c r="B89" s="3" t="s">
        <v>355</v>
      </c>
      <c r="C89" s="3" t="s">
        <v>356</v>
      </c>
      <c r="D89" s="11">
        <v>4271.34</v>
      </c>
      <c r="E89" s="11">
        <v>1004.7</v>
      </c>
      <c r="F89" s="11">
        <v>5276.04</v>
      </c>
      <c r="G89" s="6" t="s">
        <v>103</v>
      </c>
      <c r="H89" s="5" t="s">
        <v>357</v>
      </c>
      <c r="I89" s="42" t="s">
        <v>358</v>
      </c>
      <c r="J89" s="43"/>
      <c r="K89" s="43"/>
      <c r="L89" s="43"/>
      <c r="M89" s="44"/>
      <c r="N89" s="42" t="s">
        <v>359</v>
      </c>
      <c r="O89" s="46" t="s">
        <v>359</v>
      </c>
      <c r="P89" s="47" t="s">
        <v>359</v>
      </c>
      <c r="Q89" s="7" t="s">
        <v>360</v>
      </c>
      <c r="R89" s="16" t="s">
        <v>948</v>
      </c>
      <c r="S89" s="16" t="s">
        <v>361</v>
      </c>
      <c r="T89" s="6"/>
    </row>
    <row r="90" spans="1:20" ht="33.75" customHeight="1">
      <c r="A90" s="30">
        <v>85</v>
      </c>
      <c r="B90" s="3" t="s">
        <v>362</v>
      </c>
      <c r="C90" s="3" t="s">
        <v>363</v>
      </c>
      <c r="D90" s="11">
        <v>630</v>
      </c>
      <c r="E90" s="11">
        <v>414.84</v>
      </c>
      <c r="F90" s="11">
        <v>1044.8399999999999</v>
      </c>
      <c r="G90" s="6" t="s">
        <v>135</v>
      </c>
      <c r="H90" s="20" t="s">
        <v>364</v>
      </c>
      <c r="I90" s="42" t="s">
        <v>365</v>
      </c>
      <c r="J90" s="43"/>
      <c r="K90" s="43"/>
      <c r="L90" s="43"/>
      <c r="M90" s="44"/>
      <c r="N90" s="42" t="s">
        <v>366</v>
      </c>
      <c r="O90" s="46" t="s">
        <v>366</v>
      </c>
      <c r="P90" s="47" t="s">
        <v>366</v>
      </c>
      <c r="Q90" s="7" t="s">
        <v>367</v>
      </c>
      <c r="R90" s="16" t="s">
        <v>948</v>
      </c>
      <c r="S90" s="16" t="s">
        <v>361</v>
      </c>
      <c r="T90" s="6"/>
    </row>
    <row r="91" spans="1:20" ht="38.25" customHeight="1">
      <c r="A91" s="30">
        <v>86</v>
      </c>
      <c r="B91" s="3" t="s">
        <v>368</v>
      </c>
      <c r="C91" s="3" t="s">
        <v>369</v>
      </c>
      <c r="D91" s="11">
        <v>550</v>
      </c>
      <c r="E91" s="11">
        <v>410.29</v>
      </c>
      <c r="F91" s="11">
        <v>960.29</v>
      </c>
      <c r="G91" s="6" t="s">
        <v>135</v>
      </c>
      <c r="H91" s="20" t="s">
        <v>370</v>
      </c>
      <c r="I91" s="42" t="s">
        <v>371</v>
      </c>
      <c r="J91" s="43"/>
      <c r="K91" s="43"/>
      <c r="L91" s="43"/>
      <c r="M91" s="44"/>
      <c r="N91" s="42" t="s">
        <v>366</v>
      </c>
      <c r="O91" s="46" t="s">
        <v>366</v>
      </c>
      <c r="P91" s="47" t="s">
        <v>366</v>
      </c>
      <c r="Q91" s="7" t="s">
        <v>372</v>
      </c>
      <c r="R91" s="16" t="s">
        <v>948</v>
      </c>
      <c r="S91" s="16" t="s">
        <v>361</v>
      </c>
      <c r="T91" s="6"/>
    </row>
    <row r="92" spans="1:20" ht="105" customHeight="1">
      <c r="A92" s="30">
        <v>87</v>
      </c>
      <c r="B92" s="3" t="s">
        <v>373</v>
      </c>
      <c r="C92" s="3" t="s">
        <v>374</v>
      </c>
      <c r="D92" s="11">
        <v>499.05</v>
      </c>
      <c r="E92" s="11">
        <v>111.88</v>
      </c>
      <c r="F92" s="11">
        <v>610.93000000000006</v>
      </c>
      <c r="G92" s="6" t="s">
        <v>135</v>
      </c>
      <c r="H92" s="20" t="s">
        <v>375</v>
      </c>
      <c r="I92" s="42" t="s">
        <v>376</v>
      </c>
      <c r="J92" s="43"/>
      <c r="K92" s="43"/>
      <c r="L92" s="43"/>
      <c r="M92" s="44"/>
      <c r="N92" s="42" t="s">
        <v>377</v>
      </c>
      <c r="O92" s="46" t="s">
        <v>378</v>
      </c>
      <c r="P92" s="47" t="s">
        <v>378</v>
      </c>
      <c r="Q92" s="7" t="s">
        <v>367</v>
      </c>
      <c r="R92" s="16" t="s">
        <v>948</v>
      </c>
      <c r="S92" s="16" t="s">
        <v>361</v>
      </c>
      <c r="T92" s="6"/>
    </row>
    <row r="93" spans="1:20" ht="42" customHeight="1">
      <c r="A93" s="30">
        <v>88</v>
      </c>
      <c r="B93" s="3" t="s">
        <v>379</v>
      </c>
      <c r="C93" s="3" t="s">
        <v>374</v>
      </c>
      <c r="D93" s="11">
        <v>1299.19</v>
      </c>
      <c r="E93" s="11">
        <v>370.57</v>
      </c>
      <c r="F93" s="11">
        <v>1669.76</v>
      </c>
      <c r="G93" s="6" t="s">
        <v>135</v>
      </c>
      <c r="H93" s="20" t="s">
        <v>380</v>
      </c>
      <c r="I93" s="42" t="s">
        <v>1003</v>
      </c>
      <c r="J93" s="43"/>
      <c r="K93" s="43"/>
      <c r="L93" s="43"/>
      <c r="M93" s="44"/>
      <c r="N93" s="42" t="s">
        <v>381</v>
      </c>
      <c r="O93" s="46" t="s">
        <v>382</v>
      </c>
      <c r="P93" s="47" t="s">
        <v>382</v>
      </c>
      <c r="Q93" s="7" t="s">
        <v>367</v>
      </c>
      <c r="R93" s="16" t="s">
        <v>948</v>
      </c>
      <c r="S93" s="16" t="s">
        <v>361</v>
      </c>
      <c r="T93" s="6"/>
    </row>
    <row r="94" spans="1:20" ht="45.75" customHeight="1">
      <c r="A94" s="30">
        <v>89</v>
      </c>
      <c r="B94" s="3" t="s">
        <v>383</v>
      </c>
      <c r="C94" s="3" t="s">
        <v>374</v>
      </c>
      <c r="D94" s="11">
        <v>800</v>
      </c>
      <c r="E94" s="11">
        <v>147.25</v>
      </c>
      <c r="F94" s="11">
        <v>947.25</v>
      </c>
      <c r="G94" s="6" t="s">
        <v>135</v>
      </c>
      <c r="H94" s="20" t="s">
        <v>384</v>
      </c>
      <c r="I94" s="42" t="s">
        <v>385</v>
      </c>
      <c r="J94" s="43"/>
      <c r="K94" s="43"/>
      <c r="L94" s="43"/>
      <c r="M94" s="44"/>
      <c r="N94" s="42" t="s">
        <v>381</v>
      </c>
      <c r="O94" s="46" t="s">
        <v>382</v>
      </c>
      <c r="P94" s="47" t="s">
        <v>382</v>
      </c>
      <c r="Q94" s="7" t="s">
        <v>367</v>
      </c>
      <c r="R94" s="16" t="s">
        <v>948</v>
      </c>
      <c r="S94" s="16" t="s">
        <v>361</v>
      </c>
      <c r="T94" s="6"/>
    </row>
    <row r="95" spans="1:20" ht="42" customHeight="1">
      <c r="A95" s="30">
        <v>90</v>
      </c>
      <c r="B95" s="3" t="s">
        <v>386</v>
      </c>
      <c r="C95" s="3" t="s">
        <v>374</v>
      </c>
      <c r="D95" s="11">
        <v>897.85</v>
      </c>
      <c r="E95" s="11">
        <v>333.93</v>
      </c>
      <c r="F95" s="11">
        <v>1231.78</v>
      </c>
      <c r="G95" s="6" t="s">
        <v>135</v>
      </c>
      <c r="H95" s="20" t="s">
        <v>387</v>
      </c>
      <c r="I95" s="42" t="s">
        <v>388</v>
      </c>
      <c r="J95" s="43"/>
      <c r="K95" s="43"/>
      <c r="L95" s="43"/>
      <c r="M95" s="44"/>
      <c r="N95" s="42" t="s">
        <v>381</v>
      </c>
      <c r="O95" s="46" t="s">
        <v>382</v>
      </c>
      <c r="P95" s="47" t="s">
        <v>382</v>
      </c>
      <c r="Q95" s="7" t="s">
        <v>367</v>
      </c>
      <c r="R95" s="16" t="s">
        <v>948</v>
      </c>
      <c r="S95" s="16" t="s">
        <v>361</v>
      </c>
      <c r="T95" s="6"/>
    </row>
    <row r="96" spans="1:20" ht="57" customHeight="1">
      <c r="A96" s="30">
        <v>91</v>
      </c>
      <c r="B96" s="3" t="s">
        <v>389</v>
      </c>
      <c r="C96" s="3" t="s">
        <v>374</v>
      </c>
      <c r="D96" s="11">
        <v>1410</v>
      </c>
      <c r="E96" s="11">
        <v>607.94000000000005</v>
      </c>
      <c r="F96" s="11">
        <v>2017.94</v>
      </c>
      <c r="G96" s="6" t="s">
        <v>135</v>
      </c>
      <c r="H96" s="20" t="s">
        <v>390</v>
      </c>
      <c r="I96" s="42" t="s">
        <v>391</v>
      </c>
      <c r="J96" s="43"/>
      <c r="K96" s="43"/>
      <c r="L96" s="43"/>
      <c r="M96" s="44"/>
      <c r="N96" s="42" t="s">
        <v>366</v>
      </c>
      <c r="O96" s="46" t="s">
        <v>366</v>
      </c>
      <c r="P96" s="47" t="s">
        <v>366</v>
      </c>
      <c r="Q96" s="7" t="s">
        <v>367</v>
      </c>
      <c r="R96" s="16" t="s">
        <v>948</v>
      </c>
      <c r="S96" s="16" t="s">
        <v>361</v>
      </c>
      <c r="T96" s="6"/>
    </row>
    <row r="97" spans="1:20" ht="49.5" customHeight="1">
      <c r="A97" s="30">
        <v>92</v>
      </c>
      <c r="B97" s="3" t="s">
        <v>392</v>
      </c>
      <c r="C97" s="3" t="s">
        <v>374</v>
      </c>
      <c r="D97" s="11">
        <v>347.31</v>
      </c>
      <c r="E97" s="11">
        <v>47.71</v>
      </c>
      <c r="F97" s="11">
        <v>395.02</v>
      </c>
      <c r="G97" s="6" t="s">
        <v>135</v>
      </c>
      <c r="H97" s="20" t="s">
        <v>393</v>
      </c>
      <c r="I97" s="42" t="s">
        <v>394</v>
      </c>
      <c r="J97" s="43"/>
      <c r="K97" s="43"/>
      <c r="L97" s="43"/>
      <c r="M97" s="44"/>
      <c r="N97" s="42" t="s">
        <v>381</v>
      </c>
      <c r="O97" s="46" t="s">
        <v>382</v>
      </c>
      <c r="P97" s="47" t="s">
        <v>382</v>
      </c>
      <c r="Q97" s="7" t="s">
        <v>367</v>
      </c>
      <c r="R97" s="16" t="s">
        <v>948</v>
      </c>
      <c r="S97" s="16" t="s">
        <v>361</v>
      </c>
      <c r="T97" s="6"/>
    </row>
    <row r="98" spans="1:20" ht="31.5" customHeight="1">
      <c r="A98" s="30">
        <v>93</v>
      </c>
      <c r="B98" s="3" t="s">
        <v>395</v>
      </c>
      <c r="C98" s="3" t="s">
        <v>396</v>
      </c>
      <c r="D98" s="11">
        <v>592.97</v>
      </c>
      <c r="E98" s="11">
        <v>295.91000000000003</v>
      </c>
      <c r="F98" s="11">
        <v>888.88000000000011</v>
      </c>
      <c r="G98" s="6" t="s">
        <v>135</v>
      </c>
      <c r="H98" s="20" t="s">
        <v>397</v>
      </c>
      <c r="I98" s="42" t="s">
        <v>398</v>
      </c>
      <c r="J98" s="43"/>
      <c r="K98" s="43"/>
      <c r="L98" s="43"/>
      <c r="M98" s="44"/>
      <c r="N98" s="42" t="s">
        <v>366</v>
      </c>
      <c r="O98" s="46" t="s">
        <v>366</v>
      </c>
      <c r="P98" s="47" t="s">
        <v>366</v>
      </c>
      <c r="Q98" s="7" t="s">
        <v>367</v>
      </c>
      <c r="R98" s="16" t="s">
        <v>948</v>
      </c>
      <c r="S98" s="16" t="s">
        <v>361</v>
      </c>
      <c r="T98" s="6"/>
    </row>
    <row r="99" spans="1:20" ht="126" customHeight="1">
      <c r="A99" s="30">
        <v>94</v>
      </c>
      <c r="B99" s="3" t="s">
        <v>399</v>
      </c>
      <c r="C99" s="3" t="s">
        <v>400</v>
      </c>
      <c r="D99" s="11">
        <v>16800</v>
      </c>
      <c r="E99" s="11">
        <v>3908.4</v>
      </c>
      <c r="F99" s="11">
        <v>20708.400000000001</v>
      </c>
      <c r="G99" s="1" t="s">
        <v>401</v>
      </c>
      <c r="H99" s="4" t="s">
        <v>402</v>
      </c>
      <c r="I99" s="42" t="s">
        <v>403</v>
      </c>
      <c r="J99" s="43"/>
      <c r="K99" s="43"/>
      <c r="L99" s="43"/>
      <c r="M99" s="44"/>
      <c r="N99" s="42" t="s">
        <v>404</v>
      </c>
      <c r="O99" s="43"/>
      <c r="P99" s="44"/>
      <c r="Q99" s="7" t="s">
        <v>405</v>
      </c>
      <c r="R99" s="16" t="s">
        <v>948</v>
      </c>
      <c r="S99" s="16" t="s">
        <v>361</v>
      </c>
      <c r="T99" s="6" t="s">
        <v>406</v>
      </c>
    </row>
    <row r="100" spans="1:20" ht="125.25" customHeight="1">
      <c r="A100" s="30">
        <v>95</v>
      </c>
      <c r="B100" s="3" t="s">
        <v>407</v>
      </c>
      <c r="C100" s="3" t="s">
        <v>320</v>
      </c>
      <c r="D100" s="11">
        <v>44138</v>
      </c>
      <c r="E100" s="11">
        <v>16368.31</v>
      </c>
      <c r="F100" s="11">
        <v>60506.31</v>
      </c>
      <c r="G100" s="1" t="s">
        <v>401</v>
      </c>
      <c r="H100" s="4" t="s">
        <v>408</v>
      </c>
      <c r="I100" s="42" t="s">
        <v>409</v>
      </c>
      <c r="J100" s="43"/>
      <c r="K100" s="43"/>
      <c r="L100" s="43"/>
      <c r="M100" s="44"/>
      <c r="N100" s="42" t="s">
        <v>183</v>
      </c>
      <c r="O100" s="43"/>
      <c r="P100" s="44"/>
      <c r="Q100" s="21" t="s">
        <v>410</v>
      </c>
      <c r="R100" s="16" t="s">
        <v>948</v>
      </c>
      <c r="S100" s="16" t="s">
        <v>361</v>
      </c>
      <c r="T100" s="3"/>
    </row>
    <row r="101" spans="1:20" ht="52.5" customHeight="1">
      <c r="A101" s="30">
        <v>96</v>
      </c>
      <c r="B101" s="3" t="s">
        <v>411</v>
      </c>
      <c r="C101" s="6" t="s">
        <v>412</v>
      </c>
      <c r="D101" s="12">
        <v>875.97578299999998</v>
      </c>
      <c r="E101" s="12">
        <v>248.43972057482671</v>
      </c>
      <c r="F101" s="12">
        <v>1124.4155035748267</v>
      </c>
      <c r="G101" s="6" t="s">
        <v>927</v>
      </c>
      <c r="H101" s="7" t="s">
        <v>413</v>
      </c>
      <c r="I101" s="42" t="s">
        <v>414</v>
      </c>
      <c r="J101" s="43"/>
      <c r="K101" s="43"/>
      <c r="L101" s="43"/>
      <c r="M101" s="44"/>
      <c r="N101" s="42" t="s">
        <v>323</v>
      </c>
      <c r="O101" s="43"/>
      <c r="P101" s="44"/>
      <c r="Q101" s="7" t="s">
        <v>415</v>
      </c>
      <c r="R101" s="16" t="s">
        <v>946</v>
      </c>
      <c r="S101" s="16" t="s">
        <v>293</v>
      </c>
      <c r="T101" s="6"/>
    </row>
    <row r="102" spans="1:20" ht="52.5" customHeight="1">
      <c r="A102" s="30">
        <v>97</v>
      </c>
      <c r="B102" s="3" t="s">
        <v>931</v>
      </c>
      <c r="C102" s="3" t="s">
        <v>416</v>
      </c>
      <c r="D102" s="12">
        <v>5770.48</v>
      </c>
      <c r="E102" s="12">
        <v>0</v>
      </c>
      <c r="F102" s="12">
        <v>5770.48</v>
      </c>
      <c r="G102" s="6" t="s">
        <v>173</v>
      </c>
      <c r="H102" s="7" t="s">
        <v>173</v>
      </c>
      <c r="I102" s="42" t="s">
        <v>417</v>
      </c>
      <c r="J102" s="43"/>
      <c r="K102" s="43"/>
      <c r="L102" s="43"/>
      <c r="M102" s="44"/>
      <c r="N102" s="42" t="s">
        <v>173</v>
      </c>
      <c r="O102" s="43"/>
      <c r="P102" s="44"/>
      <c r="Q102" s="7" t="s">
        <v>418</v>
      </c>
      <c r="R102" s="16" t="s">
        <v>946</v>
      </c>
      <c r="S102" s="16" t="s">
        <v>293</v>
      </c>
      <c r="T102" s="6" t="s">
        <v>990</v>
      </c>
    </row>
    <row r="103" spans="1:20" ht="82.5" customHeight="1">
      <c r="A103" s="30">
        <v>98</v>
      </c>
      <c r="B103" s="3" t="s">
        <v>419</v>
      </c>
      <c r="C103" s="3" t="s">
        <v>320</v>
      </c>
      <c r="D103" s="12">
        <v>1405.075</v>
      </c>
      <c r="E103" s="12">
        <v>0</v>
      </c>
      <c r="F103" s="12">
        <v>1405.075</v>
      </c>
      <c r="G103" s="6" t="s">
        <v>927</v>
      </c>
      <c r="H103" s="7" t="s">
        <v>420</v>
      </c>
      <c r="I103" s="42" t="s">
        <v>421</v>
      </c>
      <c r="J103" s="43"/>
      <c r="K103" s="43"/>
      <c r="L103" s="43"/>
      <c r="M103" s="44"/>
      <c r="N103" s="42" t="s">
        <v>173</v>
      </c>
      <c r="O103" s="43"/>
      <c r="P103" s="44"/>
      <c r="Q103" s="7" t="s">
        <v>422</v>
      </c>
      <c r="R103" s="16" t="s">
        <v>946</v>
      </c>
      <c r="S103" s="16" t="s">
        <v>293</v>
      </c>
      <c r="T103" s="6"/>
    </row>
    <row r="104" spans="1:20" ht="82.5" customHeight="1">
      <c r="A104" s="30">
        <v>99</v>
      </c>
      <c r="B104" s="3" t="s">
        <v>419</v>
      </c>
      <c r="C104" s="3" t="s">
        <v>320</v>
      </c>
      <c r="D104" s="12">
        <v>3604.4</v>
      </c>
      <c r="E104" s="12">
        <v>111.46</v>
      </c>
      <c r="F104" s="12">
        <v>3715.86</v>
      </c>
      <c r="G104" s="6" t="s">
        <v>927</v>
      </c>
      <c r="H104" s="7" t="s">
        <v>420</v>
      </c>
      <c r="I104" s="42" t="s">
        <v>423</v>
      </c>
      <c r="J104" s="43"/>
      <c r="K104" s="43"/>
      <c r="L104" s="43"/>
      <c r="M104" s="44"/>
      <c r="N104" s="42" t="s">
        <v>173</v>
      </c>
      <c r="O104" s="43"/>
      <c r="P104" s="44"/>
      <c r="Q104" s="7" t="s">
        <v>422</v>
      </c>
      <c r="R104" s="16" t="s">
        <v>946</v>
      </c>
      <c r="S104" s="16" t="s">
        <v>293</v>
      </c>
      <c r="T104" s="6"/>
    </row>
    <row r="105" spans="1:20" ht="82.5" customHeight="1">
      <c r="A105" s="30">
        <v>100</v>
      </c>
      <c r="B105" s="3" t="s">
        <v>424</v>
      </c>
      <c r="C105" s="3" t="s">
        <v>425</v>
      </c>
      <c r="D105" s="12">
        <v>3390</v>
      </c>
      <c r="E105" s="12">
        <v>3350.7031969999998</v>
      </c>
      <c r="F105" s="12">
        <v>6740.7031969999998</v>
      </c>
      <c r="G105" s="6" t="s">
        <v>984</v>
      </c>
      <c r="H105" s="7" t="s">
        <v>173</v>
      </c>
      <c r="I105" s="42" t="s">
        <v>426</v>
      </c>
      <c r="J105" s="43"/>
      <c r="K105" s="43"/>
      <c r="L105" s="43"/>
      <c r="M105" s="44"/>
      <c r="N105" s="42" t="s">
        <v>427</v>
      </c>
      <c r="O105" s="43"/>
      <c r="P105" s="44"/>
      <c r="Q105" s="7" t="s">
        <v>428</v>
      </c>
      <c r="R105" s="16" t="s">
        <v>946</v>
      </c>
      <c r="S105" s="16" t="s">
        <v>293</v>
      </c>
      <c r="T105" s="6"/>
    </row>
    <row r="106" spans="1:20" ht="348" customHeight="1">
      <c r="A106" s="30">
        <v>101</v>
      </c>
      <c r="B106" s="3" t="s">
        <v>527</v>
      </c>
      <c r="C106" s="3" t="s">
        <v>430</v>
      </c>
      <c r="D106" s="11">
        <v>25988.79</v>
      </c>
      <c r="E106" s="11">
        <v>7543.5087927883897</v>
      </c>
      <c r="F106" s="11">
        <f t="shared" ref="F106:F115" si="5">SUM(D106:E106)</f>
        <v>33532.298792788388</v>
      </c>
      <c r="G106" s="3" t="s">
        <v>985</v>
      </c>
      <c r="H106" s="5" t="s">
        <v>528</v>
      </c>
      <c r="I106" s="42" t="s">
        <v>529</v>
      </c>
      <c r="J106" s="43"/>
      <c r="K106" s="43"/>
      <c r="L106" s="43"/>
      <c r="M106" s="44"/>
      <c r="N106" s="42" t="s">
        <v>530</v>
      </c>
      <c r="O106" s="43"/>
      <c r="P106" s="44"/>
      <c r="Q106" s="5" t="s">
        <v>531</v>
      </c>
      <c r="R106" s="6" t="s">
        <v>949</v>
      </c>
      <c r="S106" s="6" t="s">
        <v>435</v>
      </c>
      <c r="T106" s="6"/>
    </row>
    <row r="107" spans="1:20" ht="21">
      <c r="A107" s="30">
        <v>102</v>
      </c>
      <c r="B107" s="3" t="s">
        <v>532</v>
      </c>
      <c r="C107" s="3" t="s">
        <v>533</v>
      </c>
      <c r="D107" s="11">
        <v>23999.51</v>
      </c>
      <c r="E107" s="11">
        <v>6650.9774646597498</v>
      </c>
      <c r="F107" s="11">
        <f t="shared" si="5"/>
        <v>30650.487464659749</v>
      </c>
      <c r="G107" s="3" t="s">
        <v>985</v>
      </c>
      <c r="H107" s="5" t="s">
        <v>534</v>
      </c>
      <c r="I107" s="42" t="s">
        <v>535</v>
      </c>
      <c r="J107" s="43"/>
      <c r="K107" s="43"/>
      <c r="L107" s="43"/>
      <c r="M107" s="44"/>
      <c r="N107" s="42" t="s">
        <v>530</v>
      </c>
      <c r="O107" s="43"/>
      <c r="P107" s="44"/>
      <c r="Q107" s="5" t="s">
        <v>531</v>
      </c>
      <c r="R107" s="6" t="s">
        <v>949</v>
      </c>
      <c r="S107" s="6" t="s">
        <v>435</v>
      </c>
      <c r="T107" s="6"/>
    </row>
    <row r="108" spans="1:20" ht="102.75" customHeight="1">
      <c r="A108" s="30">
        <v>103</v>
      </c>
      <c r="B108" s="3" t="s">
        <v>536</v>
      </c>
      <c r="C108" s="3" t="s">
        <v>537</v>
      </c>
      <c r="D108" s="11">
        <v>1000</v>
      </c>
      <c r="E108" s="11">
        <v>242.22682942620099</v>
      </c>
      <c r="F108" s="11">
        <f t="shared" si="5"/>
        <v>1242.226829426201</v>
      </c>
      <c r="G108" s="3" t="s">
        <v>986</v>
      </c>
      <c r="H108" s="5" t="s">
        <v>534</v>
      </c>
      <c r="I108" s="42" t="s">
        <v>538</v>
      </c>
      <c r="J108" s="43"/>
      <c r="K108" s="43"/>
      <c r="L108" s="43"/>
      <c r="M108" s="44"/>
      <c r="N108" s="42" t="s">
        <v>539</v>
      </c>
      <c r="O108" s="43"/>
      <c r="P108" s="44"/>
      <c r="Q108" s="5" t="s">
        <v>531</v>
      </c>
      <c r="R108" s="6" t="s">
        <v>949</v>
      </c>
      <c r="S108" s="6" t="s">
        <v>435</v>
      </c>
      <c r="T108" s="6"/>
    </row>
    <row r="109" spans="1:20" ht="53.25" customHeight="1">
      <c r="A109" s="30">
        <v>104</v>
      </c>
      <c r="B109" s="3" t="s">
        <v>527</v>
      </c>
      <c r="C109" s="3" t="s">
        <v>430</v>
      </c>
      <c r="D109" s="11">
        <v>12000</v>
      </c>
      <c r="E109" s="11">
        <v>4871.7005876427102</v>
      </c>
      <c r="F109" s="11">
        <f t="shared" si="5"/>
        <v>16871.70058764271</v>
      </c>
      <c r="G109" s="3" t="s">
        <v>986</v>
      </c>
      <c r="H109" s="5" t="s">
        <v>540</v>
      </c>
      <c r="I109" s="42" t="s">
        <v>932</v>
      </c>
      <c r="J109" s="43"/>
      <c r="K109" s="43"/>
      <c r="L109" s="43"/>
      <c r="M109" s="44"/>
      <c r="N109" s="42" t="s">
        <v>541</v>
      </c>
      <c r="O109" s="43"/>
      <c r="P109" s="44"/>
      <c r="Q109" s="5" t="s">
        <v>531</v>
      </c>
      <c r="R109" s="6" t="s">
        <v>949</v>
      </c>
      <c r="S109" s="6" t="s">
        <v>435</v>
      </c>
      <c r="T109" s="6"/>
    </row>
    <row r="110" spans="1:20" ht="268.5" customHeight="1">
      <c r="A110" s="30">
        <v>105</v>
      </c>
      <c r="B110" s="3" t="s">
        <v>532</v>
      </c>
      <c r="C110" s="3" t="s">
        <v>533</v>
      </c>
      <c r="D110" s="11">
        <v>23451.68923</v>
      </c>
      <c r="E110" s="11">
        <v>9366.9121284102202</v>
      </c>
      <c r="F110" s="11">
        <f t="shared" si="5"/>
        <v>32818.601358410218</v>
      </c>
      <c r="G110" s="3" t="s">
        <v>986</v>
      </c>
      <c r="H110" s="5" t="s">
        <v>542</v>
      </c>
      <c r="I110" s="42" t="s">
        <v>1004</v>
      </c>
      <c r="J110" s="43"/>
      <c r="K110" s="43"/>
      <c r="L110" s="43"/>
      <c r="M110" s="44"/>
      <c r="N110" s="42" t="s">
        <v>543</v>
      </c>
      <c r="O110" s="43"/>
      <c r="P110" s="44"/>
      <c r="Q110" s="5" t="s">
        <v>531</v>
      </c>
      <c r="R110" s="6" t="s">
        <v>949</v>
      </c>
      <c r="S110" s="6" t="s">
        <v>435</v>
      </c>
      <c r="T110" s="6"/>
    </row>
    <row r="111" spans="1:20" ht="101.25" customHeight="1">
      <c r="A111" s="30">
        <v>106</v>
      </c>
      <c r="B111" s="3" t="s">
        <v>544</v>
      </c>
      <c r="C111" s="3" t="s">
        <v>430</v>
      </c>
      <c r="D111" s="11">
        <v>3000</v>
      </c>
      <c r="E111" s="11">
        <v>2568.1587539166699</v>
      </c>
      <c r="F111" s="11">
        <f t="shared" si="5"/>
        <v>5568.1587539166703</v>
      </c>
      <c r="G111" s="3" t="s">
        <v>985</v>
      </c>
      <c r="H111" s="5" t="s">
        <v>545</v>
      </c>
      <c r="I111" s="42" t="s">
        <v>546</v>
      </c>
      <c r="J111" s="43"/>
      <c r="K111" s="43"/>
      <c r="L111" s="43"/>
      <c r="M111" s="44"/>
      <c r="N111" s="42" t="s">
        <v>433</v>
      </c>
      <c r="O111" s="43"/>
      <c r="P111" s="44"/>
      <c r="Q111" s="5" t="s">
        <v>547</v>
      </c>
      <c r="R111" s="6" t="s">
        <v>949</v>
      </c>
      <c r="S111" s="6" t="s">
        <v>435</v>
      </c>
      <c r="T111" s="6"/>
    </row>
    <row r="112" spans="1:20" ht="78.75" customHeight="1">
      <c r="A112" s="30">
        <v>107</v>
      </c>
      <c r="B112" s="3" t="s">
        <v>429</v>
      </c>
      <c r="C112" s="3" t="s">
        <v>430</v>
      </c>
      <c r="D112" s="11">
        <v>596.61</v>
      </c>
      <c r="E112" s="11">
        <v>674.25118278854995</v>
      </c>
      <c r="F112" s="11">
        <f t="shared" si="5"/>
        <v>1270.86118278855</v>
      </c>
      <c r="G112" s="3" t="s">
        <v>987</v>
      </c>
      <c r="H112" s="5" t="s">
        <v>431</v>
      </c>
      <c r="I112" s="42" t="s">
        <v>432</v>
      </c>
      <c r="J112" s="43"/>
      <c r="K112" s="43"/>
      <c r="L112" s="43"/>
      <c r="M112" s="44"/>
      <c r="N112" s="42" t="s">
        <v>433</v>
      </c>
      <c r="O112" s="43"/>
      <c r="P112" s="44"/>
      <c r="Q112" s="5" t="s">
        <v>434</v>
      </c>
      <c r="R112" s="6" t="s">
        <v>949</v>
      </c>
      <c r="S112" s="6" t="s">
        <v>435</v>
      </c>
      <c r="T112" s="6"/>
    </row>
    <row r="113" spans="1:20" ht="112.5" customHeight="1">
      <c r="A113" s="30">
        <v>108</v>
      </c>
      <c r="B113" s="3" t="s">
        <v>436</v>
      </c>
      <c r="C113" s="3" t="s">
        <v>430</v>
      </c>
      <c r="D113" s="11">
        <v>594.64696000000004</v>
      </c>
      <c r="E113" s="11">
        <v>496.28689590101402</v>
      </c>
      <c r="F113" s="11">
        <f t="shared" si="5"/>
        <v>1090.9338559010141</v>
      </c>
      <c r="G113" s="3" t="s">
        <v>437</v>
      </c>
      <c r="H113" s="5" t="s">
        <v>1005</v>
      </c>
      <c r="I113" s="42" t="s">
        <v>438</v>
      </c>
      <c r="J113" s="43"/>
      <c r="K113" s="43"/>
      <c r="L113" s="43"/>
      <c r="M113" s="44"/>
      <c r="N113" s="42" t="s">
        <v>433</v>
      </c>
      <c r="O113" s="43"/>
      <c r="P113" s="44"/>
      <c r="Q113" s="5" t="s">
        <v>439</v>
      </c>
      <c r="R113" s="6" t="s">
        <v>949</v>
      </c>
      <c r="S113" s="6" t="s">
        <v>435</v>
      </c>
      <c r="T113" s="6"/>
    </row>
    <row r="114" spans="1:20" ht="77.25" customHeight="1">
      <c r="A114" s="30">
        <v>109</v>
      </c>
      <c r="B114" s="3" t="s">
        <v>440</v>
      </c>
      <c r="C114" s="3" t="s">
        <v>441</v>
      </c>
      <c r="D114" s="11">
        <v>1106.2446219999999</v>
      </c>
      <c r="E114" s="11">
        <v>1089.1596312219999</v>
      </c>
      <c r="F114" s="11">
        <f t="shared" si="5"/>
        <v>2195.4042532220001</v>
      </c>
      <c r="G114" s="3" t="s">
        <v>988</v>
      </c>
      <c r="H114" s="5" t="s">
        <v>442</v>
      </c>
      <c r="I114" s="42" t="s">
        <v>933</v>
      </c>
      <c r="J114" s="43"/>
      <c r="K114" s="43"/>
      <c r="L114" s="43"/>
      <c r="M114" s="44"/>
      <c r="N114" s="42" t="s">
        <v>433</v>
      </c>
      <c r="O114" s="43"/>
      <c r="P114" s="44"/>
      <c r="Q114" s="5" t="s">
        <v>443</v>
      </c>
      <c r="R114" s="6" t="s">
        <v>949</v>
      </c>
      <c r="S114" s="6" t="s">
        <v>435</v>
      </c>
      <c r="T114" s="6"/>
    </row>
    <row r="115" spans="1:20" ht="21">
      <c r="A115" s="30">
        <v>110</v>
      </c>
      <c r="B115" s="3" t="s">
        <v>525</v>
      </c>
      <c r="C115" s="3" t="s">
        <v>441</v>
      </c>
      <c r="D115" s="11">
        <v>2200</v>
      </c>
      <c r="E115" s="11">
        <v>1320.0978949299999</v>
      </c>
      <c r="F115" s="11">
        <f t="shared" si="5"/>
        <v>3520.0978949299997</v>
      </c>
      <c r="G115" s="3" t="s">
        <v>437</v>
      </c>
      <c r="H115" s="5" t="s">
        <v>1006</v>
      </c>
      <c r="I115" s="42" t="s">
        <v>526</v>
      </c>
      <c r="J115" s="46"/>
      <c r="K115" s="46"/>
      <c r="L115" s="46"/>
      <c r="M115" s="47"/>
      <c r="N115" s="42" t="s">
        <v>433</v>
      </c>
      <c r="O115" s="43"/>
      <c r="P115" s="44"/>
      <c r="Q115" s="5" t="s">
        <v>439</v>
      </c>
      <c r="R115" s="6" t="s">
        <v>949</v>
      </c>
      <c r="S115" s="6" t="s">
        <v>435</v>
      </c>
      <c r="T115" s="6"/>
    </row>
    <row r="116" spans="1:20" ht="89.25" customHeight="1">
      <c r="A116" s="30">
        <v>111</v>
      </c>
      <c r="B116" s="3" t="s">
        <v>444</v>
      </c>
      <c r="C116" s="3" t="s">
        <v>50</v>
      </c>
      <c r="D116" s="11">
        <v>16209.85</v>
      </c>
      <c r="E116" s="11">
        <v>15315.22</v>
      </c>
      <c r="F116" s="11">
        <f t="shared" ref="F116:F159" si="6">SUM(D116:E116)</f>
        <v>31525.07</v>
      </c>
      <c r="G116" s="6" t="s">
        <v>135</v>
      </c>
      <c r="H116" s="7" t="s">
        <v>780</v>
      </c>
      <c r="I116" s="42" t="s">
        <v>1007</v>
      </c>
      <c r="J116" s="43"/>
      <c r="K116" s="43"/>
      <c r="L116" s="43"/>
      <c r="M116" s="44"/>
      <c r="N116" s="42" t="s">
        <v>781</v>
      </c>
      <c r="O116" s="43"/>
      <c r="P116" s="44"/>
      <c r="Q116" s="7" t="s">
        <v>782</v>
      </c>
      <c r="R116" s="8" t="s">
        <v>783</v>
      </c>
      <c r="S116" s="8" t="s">
        <v>784</v>
      </c>
      <c r="T116" s="6" t="s">
        <v>785</v>
      </c>
    </row>
    <row r="117" spans="1:20" ht="105" customHeight="1">
      <c r="A117" s="30">
        <v>112</v>
      </c>
      <c r="B117" s="3" t="s">
        <v>445</v>
      </c>
      <c r="C117" s="3" t="s">
        <v>537</v>
      </c>
      <c r="D117" s="11">
        <v>5915</v>
      </c>
      <c r="E117" s="11">
        <v>4263.7299999999996</v>
      </c>
      <c r="F117" s="11">
        <f t="shared" si="6"/>
        <v>10178.73</v>
      </c>
      <c r="G117" s="6" t="s">
        <v>135</v>
      </c>
      <c r="H117" s="7" t="s">
        <v>786</v>
      </c>
      <c r="I117" s="42" t="s">
        <v>787</v>
      </c>
      <c r="J117" s="43"/>
      <c r="K117" s="43"/>
      <c r="L117" s="43"/>
      <c r="M117" s="44"/>
      <c r="N117" s="42" t="s">
        <v>788</v>
      </c>
      <c r="O117" s="43"/>
      <c r="P117" s="44"/>
      <c r="Q117" s="7" t="s">
        <v>789</v>
      </c>
      <c r="R117" s="8" t="s">
        <v>783</v>
      </c>
      <c r="S117" s="8" t="s">
        <v>784</v>
      </c>
      <c r="T117" s="6" t="s">
        <v>785</v>
      </c>
    </row>
    <row r="118" spans="1:20" ht="83.25" customHeight="1">
      <c r="A118" s="30">
        <v>113</v>
      </c>
      <c r="B118" s="3" t="s">
        <v>446</v>
      </c>
      <c r="C118" s="3" t="s">
        <v>790</v>
      </c>
      <c r="D118" s="11">
        <v>18000</v>
      </c>
      <c r="E118" s="11">
        <v>11033</v>
      </c>
      <c r="F118" s="11">
        <f t="shared" si="6"/>
        <v>29033</v>
      </c>
      <c r="G118" s="6" t="s">
        <v>135</v>
      </c>
      <c r="H118" s="7" t="s">
        <v>791</v>
      </c>
      <c r="I118" s="42" t="s">
        <v>792</v>
      </c>
      <c r="J118" s="43"/>
      <c r="K118" s="43"/>
      <c r="L118" s="43"/>
      <c r="M118" s="44"/>
      <c r="N118" s="42" t="s">
        <v>793</v>
      </c>
      <c r="O118" s="43"/>
      <c r="P118" s="44"/>
      <c r="Q118" s="7" t="s">
        <v>794</v>
      </c>
      <c r="R118" s="8" t="s">
        <v>783</v>
      </c>
      <c r="S118" s="8" t="s">
        <v>784</v>
      </c>
      <c r="T118" s="6" t="s">
        <v>785</v>
      </c>
    </row>
    <row r="119" spans="1:20" ht="171.75" customHeight="1">
      <c r="A119" s="30">
        <v>114</v>
      </c>
      <c r="B119" s="3" t="s">
        <v>447</v>
      </c>
      <c r="C119" s="3" t="s">
        <v>795</v>
      </c>
      <c r="D119" s="11">
        <v>9364</v>
      </c>
      <c r="E119" s="11">
        <v>6841.96</v>
      </c>
      <c r="F119" s="11">
        <f t="shared" si="6"/>
        <v>16205.96</v>
      </c>
      <c r="G119" s="6" t="s">
        <v>135</v>
      </c>
      <c r="H119" s="7" t="s">
        <v>796</v>
      </c>
      <c r="I119" s="42" t="s">
        <v>995</v>
      </c>
      <c r="J119" s="43"/>
      <c r="K119" s="43"/>
      <c r="L119" s="43"/>
      <c r="M119" s="44"/>
      <c r="N119" s="42" t="s">
        <v>797</v>
      </c>
      <c r="O119" s="43"/>
      <c r="P119" s="44"/>
      <c r="Q119" s="7" t="s">
        <v>798</v>
      </c>
      <c r="R119" s="8" t="s">
        <v>783</v>
      </c>
      <c r="S119" s="8" t="s">
        <v>784</v>
      </c>
      <c r="T119" s="6" t="s">
        <v>785</v>
      </c>
    </row>
    <row r="120" spans="1:20" ht="83.25" customHeight="1">
      <c r="A120" s="30">
        <v>115</v>
      </c>
      <c r="B120" s="3" t="s">
        <v>448</v>
      </c>
      <c r="C120" s="3" t="s">
        <v>314</v>
      </c>
      <c r="D120" s="11">
        <v>1199.834216</v>
      </c>
      <c r="E120" s="11">
        <v>794.49</v>
      </c>
      <c r="F120" s="11">
        <f t="shared" si="6"/>
        <v>1994.324216</v>
      </c>
      <c r="G120" s="6" t="s">
        <v>135</v>
      </c>
      <c r="H120" s="7" t="s">
        <v>1008</v>
      </c>
      <c r="I120" s="42" t="s">
        <v>799</v>
      </c>
      <c r="J120" s="43"/>
      <c r="K120" s="43"/>
      <c r="L120" s="43"/>
      <c r="M120" s="44"/>
      <c r="N120" s="42" t="s">
        <v>800</v>
      </c>
      <c r="O120" s="43"/>
      <c r="P120" s="44"/>
      <c r="Q120" s="7" t="s">
        <v>526</v>
      </c>
      <c r="R120" s="8" t="s">
        <v>783</v>
      </c>
      <c r="S120" s="8" t="s">
        <v>784</v>
      </c>
      <c r="T120" s="6" t="s">
        <v>801</v>
      </c>
    </row>
    <row r="121" spans="1:20" ht="73.5">
      <c r="A121" s="30">
        <v>116</v>
      </c>
      <c r="B121" s="3" t="s">
        <v>449</v>
      </c>
      <c r="C121" s="3" t="s">
        <v>50</v>
      </c>
      <c r="D121" s="11">
        <v>6000</v>
      </c>
      <c r="E121" s="11">
        <v>2881.73</v>
      </c>
      <c r="F121" s="11">
        <f t="shared" si="6"/>
        <v>8881.73</v>
      </c>
      <c r="G121" s="6" t="s">
        <v>135</v>
      </c>
      <c r="H121" s="7" t="s">
        <v>802</v>
      </c>
      <c r="I121" s="42" t="s">
        <v>803</v>
      </c>
      <c r="J121" s="43"/>
      <c r="K121" s="43"/>
      <c r="L121" s="43"/>
      <c r="M121" s="44"/>
      <c r="N121" s="42" t="s">
        <v>804</v>
      </c>
      <c r="O121" s="43"/>
      <c r="P121" s="44"/>
      <c r="Q121" s="7" t="s">
        <v>805</v>
      </c>
      <c r="R121" s="8" t="s">
        <v>783</v>
      </c>
      <c r="S121" s="8" t="s">
        <v>784</v>
      </c>
      <c r="T121" s="6" t="s">
        <v>806</v>
      </c>
    </row>
    <row r="122" spans="1:20" ht="103.5" customHeight="1">
      <c r="A122" s="30">
        <v>117</v>
      </c>
      <c r="B122" s="3" t="s">
        <v>450</v>
      </c>
      <c r="C122" s="3" t="s">
        <v>50</v>
      </c>
      <c r="D122" s="11">
        <v>6000</v>
      </c>
      <c r="E122" s="11">
        <v>1676.97</v>
      </c>
      <c r="F122" s="11">
        <f t="shared" si="6"/>
        <v>7676.97</v>
      </c>
      <c r="G122" s="6" t="s">
        <v>614</v>
      </c>
      <c r="H122" s="7" t="s">
        <v>526</v>
      </c>
      <c r="I122" s="42" t="s">
        <v>807</v>
      </c>
      <c r="J122" s="43"/>
      <c r="K122" s="43"/>
      <c r="L122" s="43"/>
      <c r="M122" s="44"/>
      <c r="N122" s="42" t="s">
        <v>804</v>
      </c>
      <c r="O122" s="43"/>
      <c r="P122" s="44"/>
      <c r="Q122" s="7" t="s">
        <v>805</v>
      </c>
      <c r="R122" s="8" t="s">
        <v>783</v>
      </c>
      <c r="S122" s="8" t="s">
        <v>784</v>
      </c>
      <c r="T122" s="6" t="s">
        <v>808</v>
      </c>
    </row>
    <row r="123" spans="1:20" ht="148.5" customHeight="1">
      <c r="A123" s="30">
        <v>118</v>
      </c>
      <c r="B123" s="3" t="s">
        <v>451</v>
      </c>
      <c r="C123" s="3" t="s">
        <v>50</v>
      </c>
      <c r="D123" s="11">
        <v>4000</v>
      </c>
      <c r="E123" s="11">
        <v>1922.54</v>
      </c>
      <c r="F123" s="11">
        <f t="shared" si="6"/>
        <v>5922.54</v>
      </c>
      <c r="G123" s="6" t="s">
        <v>135</v>
      </c>
      <c r="H123" s="7" t="s">
        <v>809</v>
      </c>
      <c r="I123" s="42" t="s">
        <v>810</v>
      </c>
      <c r="J123" s="43"/>
      <c r="K123" s="43"/>
      <c r="L123" s="43"/>
      <c r="M123" s="44"/>
      <c r="N123" s="42" t="s">
        <v>804</v>
      </c>
      <c r="O123" s="43"/>
      <c r="P123" s="44"/>
      <c r="Q123" s="7" t="s">
        <v>805</v>
      </c>
      <c r="R123" s="8" t="s">
        <v>783</v>
      </c>
      <c r="S123" s="8" t="s">
        <v>784</v>
      </c>
      <c r="T123" s="6" t="s">
        <v>811</v>
      </c>
    </row>
    <row r="124" spans="1:20" ht="73.5">
      <c r="A124" s="30">
        <v>119</v>
      </c>
      <c r="B124" s="3" t="s">
        <v>452</v>
      </c>
      <c r="C124" s="3"/>
      <c r="D124" s="11">
        <v>4506.1841862000001</v>
      </c>
      <c r="E124" s="11">
        <v>1961.81</v>
      </c>
      <c r="F124" s="11">
        <f t="shared" si="6"/>
        <v>6467.9941861999996</v>
      </c>
      <c r="G124" s="6" t="s">
        <v>135</v>
      </c>
      <c r="H124" s="7" t="s">
        <v>1009</v>
      </c>
      <c r="I124" s="42" t="s">
        <v>812</v>
      </c>
      <c r="J124" s="43"/>
      <c r="K124" s="43"/>
      <c r="L124" s="43"/>
      <c r="M124" s="44"/>
      <c r="N124" s="42" t="s">
        <v>804</v>
      </c>
      <c r="O124" s="43"/>
      <c r="P124" s="44"/>
      <c r="Q124" s="7" t="s">
        <v>805</v>
      </c>
      <c r="R124" s="8" t="s">
        <v>783</v>
      </c>
      <c r="S124" s="8" t="s">
        <v>784</v>
      </c>
      <c r="T124" s="6" t="s">
        <v>813</v>
      </c>
    </row>
    <row r="125" spans="1:20" ht="190.5" customHeight="1">
      <c r="A125" s="30">
        <v>120</v>
      </c>
      <c r="B125" s="3" t="s">
        <v>453</v>
      </c>
      <c r="C125" s="3" t="s">
        <v>814</v>
      </c>
      <c r="D125" s="11">
        <v>6498.2040800000004</v>
      </c>
      <c r="E125" s="11">
        <v>6467.09</v>
      </c>
      <c r="F125" s="11">
        <f t="shared" si="6"/>
        <v>12965.29408</v>
      </c>
      <c r="G125" s="6" t="s">
        <v>135</v>
      </c>
      <c r="H125" s="7" t="s">
        <v>1010</v>
      </c>
      <c r="I125" s="42" t="s">
        <v>815</v>
      </c>
      <c r="J125" s="43"/>
      <c r="K125" s="43"/>
      <c r="L125" s="43"/>
      <c r="M125" s="44"/>
      <c r="N125" s="42" t="s">
        <v>816</v>
      </c>
      <c r="O125" s="43"/>
      <c r="P125" s="44"/>
      <c r="Q125" s="7" t="s">
        <v>817</v>
      </c>
      <c r="R125" s="8" t="s">
        <v>783</v>
      </c>
      <c r="S125" s="8" t="s">
        <v>784</v>
      </c>
      <c r="T125" s="6" t="s">
        <v>818</v>
      </c>
    </row>
    <row r="126" spans="1:20" ht="190.5" customHeight="1">
      <c r="A126" s="30">
        <v>121</v>
      </c>
      <c r="B126" s="3" t="s">
        <v>454</v>
      </c>
      <c r="C126" s="3" t="s">
        <v>50</v>
      </c>
      <c r="D126" s="11">
        <v>629.98084200000005</v>
      </c>
      <c r="E126" s="11">
        <v>224.07</v>
      </c>
      <c r="F126" s="11">
        <f t="shared" si="6"/>
        <v>854.0508420000001</v>
      </c>
      <c r="G126" s="6" t="s">
        <v>135</v>
      </c>
      <c r="H126" s="7" t="s">
        <v>1011</v>
      </c>
      <c r="I126" s="42" t="s">
        <v>819</v>
      </c>
      <c r="J126" s="43"/>
      <c r="K126" s="43"/>
      <c r="L126" s="43"/>
      <c r="M126" s="44"/>
      <c r="N126" s="42" t="s">
        <v>820</v>
      </c>
      <c r="O126" s="43"/>
      <c r="P126" s="44"/>
      <c r="Q126" s="7" t="s">
        <v>526</v>
      </c>
      <c r="R126" s="8" t="s">
        <v>783</v>
      </c>
      <c r="S126" s="8" t="s">
        <v>784</v>
      </c>
      <c r="T126" s="6" t="s">
        <v>785</v>
      </c>
    </row>
    <row r="127" spans="1:20" ht="69" customHeight="1">
      <c r="A127" s="30">
        <v>122</v>
      </c>
      <c r="B127" s="3" t="s">
        <v>455</v>
      </c>
      <c r="C127" s="3" t="s">
        <v>308</v>
      </c>
      <c r="D127" s="11">
        <v>1570</v>
      </c>
      <c r="E127" s="11">
        <v>745.43</v>
      </c>
      <c r="F127" s="11">
        <f t="shared" si="6"/>
        <v>2315.4299999999998</v>
      </c>
      <c r="G127" s="6" t="s">
        <v>135</v>
      </c>
      <c r="H127" s="7" t="s">
        <v>1012</v>
      </c>
      <c r="I127" s="42" t="s">
        <v>821</v>
      </c>
      <c r="J127" s="43"/>
      <c r="K127" s="43"/>
      <c r="L127" s="43"/>
      <c r="M127" s="44"/>
      <c r="N127" s="42" t="s">
        <v>822</v>
      </c>
      <c r="O127" s="43"/>
      <c r="P127" s="44"/>
      <c r="Q127" s="7" t="s">
        <v>789</v>
      </c>
      <c r="R127" s="8" t="s">
        <v>783</v>
      </c>
      <c r="S127" s="8" t="s">
        <v>784</v>
      </c>
      <c r="T127" s="6" t="s">
        <v>785</v>
      </c>
    </row>
    <row r="128" spans="1:20" ht="94.5">
      <c r="A128" s="30">
        <v>123</v>
      </c>
      <c r="B128" s="3" t="s">
        <v>456</v>
      </c>
      <c r="C128" s="3"/>
      <c r="D128" s="11">
        <v>800</v>
      </c>
      <c r="E128" s="11">
        <v>202.08</v>
      </c>
      <c r="F128" s="11">
        <f t="shared" si="6"/>
        <v>1002.08</v>
      </c>
      <c r="G128" s="6" t="s">
        <v>135</v>
      </c>
      <c r="H128" s="7" t="s">
        <v>823</v>
      </c>
      <c r="I128" s="42" t="s">
        <v>824</v>
      </c>
      <c r="J128" s="43"/>
      <c r="K128" s="43"/>
      <c r="L128" s="43"/>
      <c r="M128" s="44"/>
      <c r="N128" s="42" t="s">
        <v>825</v>
      </c>
      <c r="O128" s="43"/>
      <c r="P128" s="44"/>
      <c r="Q128" s="7" t="s">
        <v>526</v>
      </c>
      <c r="R128" s="8" t="s">
        <v>783</v>
      </c>
      <c r="S128" s="8" t="s">
        <v>784</v>
      </c>
      <c r="T128" s="6" t="s">
        <v>826</v>
      </c>
    </row>
    <row r="129" spans="1:20" ht="126" customHeight="1">
      <c r="A129" s="30">
        <v>124</v>
      </c>
      <c r="B129" s="3" t="s">
        <v>457</v>
      </c>
      <c r="C129" s="3" t="s">
        <v>50</v>
      </c>
      <c r="D129" s="11">
        <v>6211.2519400000001</v>
      </c>
      <c r="E129" s="11">
        <v>3042.04</v>
      </c>
      <c r="F129" s="11">
        <f t="shared" si="6"/>
        <v>9253.2919399999992</v>
      </c>
      <c r="G129" s="6" t="s">
        <v>135</v>
      </c>
      <c r="H129" s="7" t="s">
        <v>1013</v>
      </c>
      <c r="I129" s="42" t="s">
        <v>827</v>
      </c>
      <c r="J129" s="43"/>
      <c r="K129" s="43"/>
      <c r="L129" s="43"/>
      <c r="M129" s="44"/>
      <c r="N129" s="42" t="s">
        <v>828</v>
      </c>
      <c r="O129" s="43"/>
      <c r="P129" s="44"/>
      <c r="Q129" s="7" t="s">
        <v>789</v>
      </c>
      <c r="R129" s="8" t="s">
        <v>783</v>
      </c>
      <c r="S129" s="8" t="s">
        <v>784</v>
      </c>
      <c r="T129" s="6" t="s">
        <v>785</v>
      </c>
    </row>
    <row r="130" spans="1:20" ht="392.25" customHeight="1">
      <c r="A130" s="30">
        <v>125</v>
      </c>
      <c r="B130" s="3" t="s">
        <v>458</v>
      </c>
      <c r="C130" s="3" t="s">
        <v>50</v>
      </c>
      <c r="D130" s="11">
        <v>1124</v>
      </c>
      <c r="E130" s="11">
        <v>352.15</v>
      </c>
      <c r="F130" s="11">
        <f t="shared" si="6"/>
        <v>1476.15</v>
      </c>
      <c r="G130" s="6" t="s">
        <v>135</v>
      </c>
      <c r="H130" s="7" t="s">
        <v>1014</v>
      </c>
      <c r="I130" s="42" t="s">
        <v>829</v>
      </c>
      <c r="J130" s="43"/>
      <c r="K130" s="43"/>
      <c r="L130" s="43"/>
      <c r="M130" s="44"/>
      <c r="N130" s="42" t="s">
        <v>830</v>
      </c>
      <c r="O130" s="43"/>
      <c r="P130" s="44"/>
      <c r="Q130" s="7" t="s">
        <v>526</v>
      </c>
      <c r="R130" s="8" t="s">
        <v>783</v>
      </c>
      <c r="S130" s="8" t="s">
        <v>784</v>
      </c>
      <c r="T130" s="6" t="s">
        <v>831</v>
      </c>
    </row>
    <row r="131" spans="1:20" ht="108.75" customHeight="1">
      <c r="A131" s="30">
        <v>126</v>
      </c>
      <c r="B131" s="3" t="s">
        <v>459</v>
      </c>
      <c r="C131" s="3" t="s">
        <v>50</v>
      </c>
      <c r="D131" s="11">
        <v>933.73251900000002</v>
      </c>
      <c r="E131" s="11">
        <v>432.11</v>
      </c>
      <c r="F131" s="11">
        <f t="shared" si="6"/>
        <v>1365.842519</v>
      </c>
      <c r="G131" s="6" t="s">
        <v>135</v>
      </c>
      <c r="H131" s="7" t="s">
        <v>1015</v>
      </c>
      <c r="I131" s="42" t="s">
        <v>832</v>
      </c>
      <c r="J131" s="43"/>
      <c r="K131" s="43"/>
      <c r="L131" s="43"/>
      <c r="M131" s="44"/>
      <c r="N131" s="42" t="s">
        <v>816</v>
      </c>
      <c r="O131" s="43"/>
      <c r="P131" s="44"/>
      <c r="Q131" s="7" t="s">
        <v>833</v>
      </c>
      <c r="R131" s="8" t="s">
        <v>783</v>
      </c>
      <c r="S131" s="8" t="s">
        <v>784</v>
      </c>
      <c r="T131" s="6" t="s">
        <v>818</v>
      </c>
    </row>
    <row r="132" spans="1:20" ht="122.25" customHeight="1">
      <c r="A132" s="30">
        <v>127</v>
      </c>
      <c r="B132" s="3" t="s">
        <v>460</v>
      </c>
      <c r="C132" s="3" t="s">
        <v>308</v>
      </c>
      <c r="D132" s="11">
        <v>3200</v>
      </c>
      <c r="E132" s="11">
        <v>1110.54</v>
      </c>
      <c r="F132" s="11">
        <f t="shared" si="6"/>
        <v>4310.54</v>
      </c>
      <c r="G132" s="6" t="s">
        <v>135</v>
      </c>
      <c r="H132" s="7" t="s">
        <v>1016</v>
      </c>
      <c r="I132" s="42" t="s">
        <v>834</v>
      </c>
      <c r="J132" s="43"/>
      <c r="K132" s="43"/>
      <c r="L132" s="43"/>
      <c r="M132" s="44"/>
      <c r="N132" s="42" t="s">
        <v>835</v>
      </c>
      <c r="O132" s="43"/>
      <c r="P132" s="44"/>
      <c r="Q132" s="7" t="s">
        <v>789</v>
      </c>
      <c r="R132" s="8" t="s">
        <v>783</v>
      </c>
      <c r="S132" s="8" t="s">
        <v>784</v>
      </c>
      <c r="T132" s="6" t="s">
        <v>785</v>
      </c>
    </row>
    <row r="133" spans="1:20" ht="158.25" customHeight="1">
      <c r="A133" s="30">
        <v>128</v>
      </c>
      <c r="B133" s="3" t="s">
        <v>461</v>
      </c>
      <c r="C133" s="3" t="s">
        <v>308</v>
      </c>
      <c r="D133" s="11">
        <v>3744.544946</v>
      </c>
      <c r="E133" s="11">
        <v>1309.3900000000001</v>
      </c>
      <c r="F133" s="11">
        <f t="shared" si="6"/>
        <v>5053.9349460000003</v>
      </c>
      <c r="G133" s="6" t="s">
        <v>135</v>
      </c>
      <c r="H133" s="7" t="s">
        <v>1017</v>
      </c>
      <c r="I133" s="42" t="s">
        <v>1039</v>
      </c>
      <c r="J133" s="43"/>
      <c r="K133" s="43"/>
      <c r="L133" s="43"/>
      <c r="M133" s="44"/>
      <c r="N133" s="42" t="s">
        <v>836</v>
      </c>
      <c r="O133" s="43"/>
      <c r="P133" s="44"/>
      <c r="Q133" s="7" t="s">
        <v>789</v>
      </c>
      <c r="R133" s="8" t="s">
        <v>783</v>
      </c>
      <c r="S133" s="8" t="s">
        <v>784</v>
      </c>
      <c r="T133" s="6" t="s">
        <v>785</v>
      </c>
    </row>
    <row r="134" spans="1:20" ht="185.25" customHeight="1">
      <c r="A134" s="30">
        <v>129</v>
      </c>
      <c r="B134" s="3" t="s">
        <v>462</v>
      </c>
      <c r="C134" s="3" t="s">
        <v>837</v>
      </c>
      <c r="D134" s="11">
        <v>6698.0669509999998</v>
      </c>
      <c r="E134" s="11">
        <v>4659.07</v>
      </c>
      <c r="F134" s="11">
        <f t="shared" si="6"/>
        <v>11357.136951</v>
      </c>
      <c r="G134" s="6" t="s">
        <v>135</v>
      </c>
      <c r="H134" s="7" t="s">
        <v>1018</v>
      </c>
      <c r="I134" s="42" t="s">
        <v>838</v>
      </c>
      <c r="J134" s="43"/>
      <c r="K134" s="43"/>
      <c r="L134" s="43"/>
      <c r="M134" s="44"/>
      <c r="N134" s="42" t="s">
        <v>816</v>
      </c>
      <c r="O134" s="43"/>
      <c r="P134" s="44"/>
      <c r="Q134" s="7" t="s">
        <v>526</v>
      </c>
      <c r="R134" s="8" t="s">
        <v>783</v>
      </c>
      <c r="S134" s="8" t="s">
        <v>784</v>
      </c>
      <c r="T134" s="6" t="s">
        <v>818</v>
      </c>
    </row>
    <row r="135" spans="1:20" ht="136.5" customHeight="1">
      <c r="A135" s="30">
        <v>130</v>
      </c>
      <c r="B135" s="3" t="s">
        <v>463</v>
      </c>
      <c r="C135" s="3" t="s">
        <v>308</v>
      </c>
      <c r="D135" s="11">
        <v>1966.9889129999999</v>
      </c>
      <c r="E135" s="11">
        <v>1225</v>
      </c>
      <c r="F135" s="11">
        <f t="shared" si="6"/>
        <v>3191.9889130000001</v>
      </c>
      <c r="G135" s="6" t="s">
        <v>135</v>
      </c>
      <c r="H135" s="7" t="s">
        <v>1019</v>
      </c>
      <c r="I135" s="42" t="s">
        <v>839</v>
      </c>
      <c r="J135" s="43"/>
      <c r="K135" s="43"/>
      <c r="L135" s="43"/>
      <c r="M135" s="44"/>
      <c r="N135" s="42" t="s">
        <v>822</v>
      </c>
      <c r="O135" s="43"/>
      <c r="P135" s="44"/>
      <c r="Q135" s="7" t="s">
        <v>789</v>
      </c>
      <c r="R135" s="8" t="s">
        <v>783</v>
      </c>
      <c r="S135" s="8" t="s">
        <v>784</v>
      </c>
      <c r="T135" s="6" t="s">
        <v>785</v>
      </c>
    </row>
    <row r="136" spans="1:20" ht="131.25" customHeight="1">
      <c r="A136" s="30">
        <v>131</v>
      </c>
      <c r="B136" s="3" t="s">
        <v>464</v>
      </c>
      <c r="C136" s="3" t="s">
        <v>50</v>
      </c>
      <c r="D136" s="11">
        <v>402.9579</v>
      </c>
      <c r="E136" s="11">
        <v>137.11000000000001</v>
      </c>
      <c r="F136" s="11">
        <f t="shared" si="6"/>
        <v>540.06790000000001</v>
      </c>
      <c r="G136" s="6" t="s">
        <v>135</v>
      </c>
      <c r="H136" s="7" t="s">
        <v>1020</v>
      </c>
      <c r="I136" s="42" t="s">
        <v>840</v>
      </c>
      <c r="J136" s="43"/>
      <c r="K136" s="43"/>
      <c r="L136" s="43"/>
      <c r="M136" s="44"/>
      <c r="N136" s="42" t="s">
        <v>841</v>
      </c>
      <c r="O136" s="43"/>
      <c r="P136" s="44"/>
      <c r="Q136" s="7" t="s">
        <v>526</v>
      </c>
      <c r="R136" s="8" t="s">
        <v>783</v>
      </c>
      <c r="S136" s="8" t="s">
        <v>784</v>
      </c>
      <c r="T136" s="6" t="s">
        <v>785</v>
      </c>
    </row>
    <row r="137" spans="1:20" ht="88.5" customHeight="1">
      <c r="A137" s="30">
        <v>132</v>
      </c>
      <c r="B137" s="3" t="s">
        <v>465</v>
      </c>
      <c r="C137" s="3" t="s">
        <v>50</v>
      </c>
      <c r="D137" s="11">
        <v>2190.2946229999998</v>
      </c>
      <c r="E137" s="11">
        <v>1016</v>
      </c>
      <c r="F137" s="11">
        <f t="shared" si="6"/>
        <v>3206.2946229999998</v>
      </c>
      <c r="G137" s="6" t="s">
        <v>135</v>
      </c>
      <c r="H137" s="7" t="s">
        <v>1023</v>
      </c>
      <c r="I137" s="42" t="s">
        <v>842</v>
      </c>
      <c r="J137" s="43"/>
      <c r="K137" s="43"/>
      <c r="L137" s="43"/>
      <c r="M137" s="44"/>
      <c r="N137" s="42" t="s">
        <v>843</v>
      </c>
      <c r="O137" s="43"/>
      <c r="P137" s="44"/>
      <c r="Q137" s="7" t="s">
        <v>526</v>
      </c>
      <c r="R137" s="8" t="s">
        <v>783</v>
      </c>
      <c r="S137" s="8" t="s">
        <v>784</v>
      </c>
      <c r="T137" s="6" t="s">
        <v>785</v>
      </c>
    </row>
    <row r="138" spans="1:20" ht="199.5" customHeight="1">
      <c r="A138" s="30">
        <v>133</v>
      </c>
      <c r="B138" s="3" t="s">
        <v>466</v>
      </c>
      <c r="C138" s="3" t="s">
        <v>50</v>
      </c>
      <c r="D138" s="11">
        <v>3999.68</v>
      </c>
      <c r="E138" s="11">
        <v>4126.4399999999996</v>
      </c>
      <c r="F138" s="11">
        <f t="shared" si="6"/>
        <v>8126.119999999999</v>
      </c>
      <c r="G138" s="6" t="s">
        <v>135</v>
      </c>
      <c r="H138" s="7" t="s">
        <v>1021</v>
      </c>
      <c r="I138" s="42" t="s">
        <v>838</v>
      </c>
      <c r="J138" s="43"/>
      <c r="K138" s="43"/>
      <c r="L138" s="43"/>
      <c r="M138" s="44"/>
      <c r="N138" s="42" t="s">
        <v>816</v>
      </c>
      <c r="O138" s="43"/>
      <c r="P138" s="44"/>
      <c r="Q138" s="7" t="s">
        <v>526</v>
      </c>
      <c r="R138" s="8" t="s">
        <v>783</v>
      </c>
      <c r="S138" s="8" t="s">
        <v>784</v>
      </c>
      <c r="T138" s="6" t="s">
        <v>818</v>
      </c>
    </row>
    <row r="139" spans="1:20" ht="105" customHeight="1">
      <c r="A139" s="30">
        <v>134</v>
      </c>
      <c r="B139" s="3" t="s">
        <v>467</v>
      </c>
      <c r="C139" s="3" t="s">
        <v>837</v>
      </c>
      <c r="D139" s="11">
        <v>693.95889799999998</v>
      </c>
      <c r="E139" s="11">
        <v>442.22</v>
      </c>
      <c r="F139" s="11">
        <f t="shared" si="6"/>
        <v>1136.1788980000001</v>
      </c>
      <c r="G139" s="6" t="s">
        <v>135</v>
      </c>
      <c r="H139" s="7" t="s">
        <v>1022</v>
      </c>
      <c r="I139" s="42" t="s">
        <v>844</v>
      </c>
      <c r="J139" s="43"/>
      <c r="K139" s="43"/>
      <c r="L139" s="43"/>
      <c r="M139" s="44"/>
      <c r="N139" s="42" t="s">
        <v>845</v>
      </c>
      <c r="O139" s="43"/>
      <c r="P139" s="44"/>
      <c r="Q139" s="7" t="s">
        <v>526</v>
      </c>
      <c r="R139" s="8" t="s">
        <v>783</v>
      </c>
      <c r="S139" s="8" t="s">
        <v>784</v>
      </c>
      <c r="T139" s="6" t="s">
        <v>818</v>
      </c>
    </row>
    <row r="140" spans="1:20" ht="220.5" customHeight="1">
      <c r="A140" s="30">
        <v>135</v>
      </c>
      <c r="B140" s="3" t="s">
        <v>468</v>
      </c>
      <c r="C140" s="3" t="s">
        <v>308</v>
      </c>
      <c r="D140" s="11">
        <v>26774.816637</v>
      </c>
      <c r="E140" s="11">
        <v>12207.4539910773</v>
      </c>
      <c r="F140" s="11">
        <f t="shared" si="6"/>
        <v>38982.270628077298</v>
      </c>
      <c r="G140" s="6" t="s">
        <v>135</v>
      </c>
      <c r="H140" s="7" t="s">
        <v>846</v>
      </c>
      <c r="I140" s="42" t="s">
        <v>847</v>
      </c>
      <c r="J140" s="43"/>
      <c r="K140" s="43"/>
      <c r="L140" s="43"/>
      <c r="M140" s="44"/>
      <c r="N140" s="42" t="s">
        <v>539</v>
      </c>
      <c r="O140" s="43"/>
      <c r="P140" s="44"/>
      <c r="Q140" s="7" t="s">
        <v>848</v>
      </c>
      <c r="R140" s="8" t="s">
        <v>849</v>
      </c>
      <c r="S140" s="36" t="s">
        <v>850</v>
      </c>
      <c r="T140" s="6" t="s">
        <v>851</v>
      </c>
    </row>
    <row r="141" spans="1:20" ht="127.5" customHeight="1">
      <c r="A141" s="30">
        <v>136</v>
      </c>
      <c r="B141" s="3" t="s">
        <v>469</v>
      </c>
      <c r="C141" s="3" t="s">
        <v>314</v>
      </c>
      <c r="D141" s="11">
        <v>319.555882</v>
      </c>
      <c r="E141" s="11">
        <v>280.232572</v>
      </c>
      <c r="F141" s="11">
        <f t="shared" si="6"/>
        <v>599.788454</v>
      </c>
      <c r="G141" s="6" t="s">
        <v>992</v>
      </c>
      <c r="H141" s="7" t="s">
        <v>852</v>
      </c>
      <c r="I141" s="42" t="s">
        <v>526</v>
      </c>
      <c r="J141" s="43"/>
      <c r="K141" s="43"/>
      <c r="L141" s="43"/>
      <c r="M141" s="44"/>
      <c r="N141" s="42" t="s">
        <v>853</v>
      </c>
      <c r="O141" s="43"/>
      <c r="P141" s="44"/>
      <c r="Q141" s="7" t="s">
        <v>854</v>
      </c>
      <c r="R141" s="8" t="s">
        <v>849</v>
      </c>
      <c r="S141" s="36" t="s">
        <v>850</v>
      </c>
      <c r="T141" s="6" t="s">
        <v>851</v>
      </c>
    </row>
    <row r="142" spans="1:20" ht="111" customHeight="1">
      <c r="A142" s="30">
        <v>137</v>
      </c>
      <c r="B142" s="3" t="s">
        <v>470</v>
      </c>
      <c r="C142" s="3" t="s">
        <v>314</v>
      </c>
      <c r="D142" s="11">
        <v>378.72262899999998</v>
      </c>
      <c r="E142" s="11">
        <v>325.20538187582503</v>
      </c>
      <c r="F142" s="11">
        <f t="shared" si="6"/>
        <v>703.92801087582507</v>
      </c>
      <c r="G142" s="6" t="s">
        <v>992</v>
      </c>
      <c r="H142" s="7" t="s">
        <v>855</v>
      </c>
      <c r="I142" s="42" t="s">
        <v>526</v>
      </c>
      <c r="J142" s="43"/>
      <c r="K142" s="43"/>
      <c r="L142" s="43"/>
      <c r="M142" s="44"/>
      <c r="N142" s="42" t="s">
        <v>856</v>
      </c>
      <c r="O142" s="43"/>
      <c r="P142" s="44"/>
      <c r="Q142" s="7" t="s">
        <v>854</v>
      </c>
      <c r="R142" s="8" t="s">
        <v>849</v>
      </c>
      <c r="S142" s="36" t="s">
        <v>850</v>
      </c>
      <c r="T142" s="6" t="s">
        <v>851</v>
      </c>
    </row>
    <row r="143" spans="1:20" ht="191.25" customHeight="1">
      <c r="A143" s="30">
        <v>138</v>
      </c>
      <c r="B143" s="3" t="s">
        <v>471</v>
      </c>
      <c r="C143" s="3" t="s">
        <v>314</v>
      </c>
      <c r="D143" s="11">
        <v>448.60218300000003</v>
      </c>
      <c r="E143" s="11">
        <v>386.44353420727498</v>
      </c>
      <c r="F143" s="11">
        <f t="shared" si="6"/>
        <v>835.04571720727495</v>
      </c>
      <c r="G143" s="6" t="s">
        <v>992</v>
      </c>
      <c r="H143" s="7" t="s">
        <v>1024</v>
      </c>
      <c r="I143" s="42" t="s">
        <v>526</v>
      </c>
      <c r="J143" s="43"/>
      <c r="K143" s="43"/>
      <c r="L143" s="43"/>
      <c r="M143" s="44"/>
      <c r="N143" s="42" t="s">
        <v>857</v>
      </c>
      <c r="O143" s="43"/>
      <c r="P143" s="44"/>
      <c r="Q143" s="7" t="s">
        <v>854</v>
      </c>
      <c r="R143" s="8" t="s">
        <v>849</v>
      </c>
      <c r="S143" s="36" t="s">
        <v>850</v>
      </c>
      <c r="T143" s="6" t="s">
        <v>851</v>
      </c>
    </row>
    <row r="144" spans="1:20" ht="78" customHeight="1">
      <c r="A144" s="30">
        <v>139</v>
      </c>
      <c r="B144" s="3" t="s">
        <v>472</v>
      </c>
      <c r="C144" s="3" t="s">
        <v>314</v>
      </c>
      <c r="D144" s="11">
        <v>447.10218300000003</v>
      </c>
      <c r="E144" s="11">
        <v>374.87058770727498</v>
      </c>
      <c r="F144" s="11">
        <f t="shared" si="6"/>
        <v>821.972770707275</v>
      </c>
      <c r="G144" s="6" t="s">
        <v>992</v>
      </c>
      <c r="H144" s="7" t="s">
        <v>858</v>
      </c>
      <c r="I144" s="42" t="s">
        <v>526</v>
      </c>
      <c r="J144" s="43"/>
      <c r="K144" s="43"/>
      <c r="L144" s="43"/>
      <c r="M144" s="44"/>
      <c r="N144" s="42" t="s">
        <v>859</v>
      </c>
      <c r="O144" s="43"/>
      <c r="P144" s="44"/>
      <c r="Q144" s="7" t="s">
        <v>854</v>
      </c>
      <c r="R144" s="8" t="s">
        <v>849</v>
      </c>
      <c r="S144" s="36" t="s">
        <v>850</v>
      </c>
      <c r="T144" s="6" t="s">
        <v>851</v>
      </c>
    </row>
    <row r="145" spans="1:20" ht="90.75" customHeight="1">
      <c r="A145" s="30">
        <v>140</v>
      </c>
      <c r="B145" s="3" t="s">
        <v>473</v>
      </c>
      <c r="C145" s="3" t="s">
        <v>314</v>
      </c>
      <c r="D145" s="11">
        <v>440.88317499999999</v>
      </c>
      <c r="E145" s="11">
        <v>376.63631910125002</v>
      </c>
      <c r="F145" s="11">
        <f t="shared" si="6"/>
        <v>817.51949410125007</v>
      </c>
      <c r="G145" s="6" t="s">
        <v>992</v>
      </c>
      <c r="H145" s="7" t="s">
        <v>1026</v>
      </c>
      <c r="I145" s="42" t="s">
        <v>526</v>
      </c>
      <c r="J145" s="43"/>
      <c r="K145" s="43"/>
      <c r="L145" s="43"/>
      <c r="M145" s="44"/>
      <c r="N145" s="42" t="s">
        <v>860</v>
      </c>
      <c r="O145" s="43"/>
      <c r="P145" s="44"/>
      <c r="Q145" s="7" t="s">
        <v>854</v>
      </c>
      <c r="R145" s="8" t="s">
        <v>849</v>
      </c>
      <c r="S145" s="36" t="s">
        <v>850</v>
      </c>
      <c r="T145" s="6" t="s">
        <v>851</v>
      </c>
    </row>
    <row r="146" spans="1:20" ht="264" customHeight="1">
      <c r="A146" s="30">
        <v>141</v>
      </c>
      <c r="B146" s="3" t="s">
        <v>474</v>
      </c>
      <c r="C146" s="3" t="s">
        <v>314</v>
      </c>
      <c r="D146" s="11">
        <v>411.75</v>
      </c>
      <c r="E146" s="11">
        <v>337.48209850000001</v>
      </c>
      <c r="F146" s="11">
        <f t="shared" si="6"/>
        <v>749.23209850000001</v>
      </c>
      <c r="G146" s="6" t="s">
        <v>135</v>
      </c>
      <c r="H146" s="7" t="s">
        <v>1025</v>
      </c>
      <c r="I146" s="42" t="s">
        <v>1040</v>
      </c>
      <c r="J146" s="43"/>
      <c r="K146" s="43"/>
      <c r="L146" s="43"/>
      <c r="M146" s="44"/>
      <c r="N146" s="42" t="s">
        <v>861</v>
      </c>
      <c r="O146" s="43"/>
      <c r="P146" s="44"/>
      <c r="Q146" s="7" t="s">
        <v>862</v>
      </c>
      <c r="R146" s="8" t="s">
        <v>849</v>
      </c>
      <c r="S146" s="36" t="s">
        <v>850</v>
      </c>
      <c r="T146" s="6" t="s">
        <v>851</v>
      </c>
    </row>
    <row r="147" spans="1:20" ht="292.5" customHeight="1">
      <c r="A147" s="30">
        <v>142</v>
      </c>
      <c r="B147" s="3" t="s">
        <v>475</v>
      </c>
      <c r="C147" s="3" t="s">
        <v>314</v>
      </c>
      <c r="D147" s="11">
        <v>411.75</v>
      </c>
      <c r="E147" s="11">
        <v>318.6879045</v>
      </c>
      <c r="F147" s="11">
        <f t="shared" si="6"/>
        <v>730.43790450000006</v>
      </c>
      <c r="G147" s="6" t="s">
        <v>135</v>
      </c>
      <c r="H147" s="7" t="s">
        <v>1027</v>
      </c>
      <c r="I147" s="42" t="s">
        <v>1028</v>
      </c>
      <c r="J147" s="43"/>
      <c r="K147" s="43"/>
      <c r="L147" s="43"/>
      <c r="M147" s="44"/>
      <c r="N147" s="42" t="s">
        <v>863</v>
      </c>
      <c r="O147" s="43"/>
      <c r="P147" s="44"/>
      <c r="Q147" s="7" t="s">
        <v>862</v>
      </c>
      <c r="R147" s="8" t="s">
        <v>849</v>
      </c>
      <c r="S147" s="36" t="s">
        <v>850</v>
      </c>
      <c r="T147" s="6" t="s">
        <v>851</v>
      </c>
    </row>
    <row r="148" spans="1:20" ht="359.25" customHeight="1">
      <c r="A148" s="30">
        <v>143</v>
      </c>
      <c r="B148" s="3" t="s">
        <v>476</v>
      </c>
      <c r="C148" s="3" t="s">
        <v>314</v>
      </c>
      <c r="D148" s="11">
        <v>411.75</v>
      </c>
      <c r="E148" s="11">
        <v>318.6879045</v>
      </c>
      <c r="F148" s="11">
        <f t="shared" si="6"/>
        <v>730.43790450000006</v>
      </c>
      <c r="G148" s="6" t="s">
        <v>135</v>
      </c>
      <c r="H148" s="7" t="s">
        <v>1030</v>
      </c>
      <c r="I148" s="42" t="s">
        <v>1029</v>
      </c>
      <c r="J148" s="43"/>
      <c r="K148" s="43"/>
      <c r="L148" s="43"/>
      <c r="M148" s="44"/>
      <c r="N148" s="42" t="s">
        <v>864</v>
      </c>
      <c r="O148" s="43"/>
      <c r="P148" s="44"/>
      <c r="Q148" s="7" t="s">
        <v>862</v>
      </c>
      <c r="R148" s="8" t="s">
        <v>849</v>
      </c>
      <c r="S148" s="36" t="s">
        <v>850</v>
      </c>
      <c r="T148" s="6" t="s">
        <v>851</v>
      </c>
    </row>
    <row r="149" spans="1:20" ht="183.75" customHeight="1">
      <c r="A149" s="30">
        <v>144</v>
      </c>
      <c r="B149" s="3" t="s">
        <v>477</v>
      </c>
      <c r="C149" s="3" t="s">
        <v>314</v>
      </c>
      <c r="D149" s="11">
        <v>211.95116400000001</v>
      </c>
      <c r="E149" s="11">
        <v>139.97233829603999</v>
      </c>
      <c r="F149" s="11">
        <f t="shared" si="6"/>
        <v>351.92350229604</v>
      </c>
      <c r="G149" s="6" t="s">
        <v>992</v>
      </c>
      <c r="H149" s="5" t="s">
        <v>1038</v>
      </c>
      <c r="I149" s="42" t="s">
        <v>526</v>
      </c>
      <c r="J149" s="43"/>
      <c r="K149" s="43"/>
      <c r="L149" s="43"/>
      <c r="M149" s="44"/>
      <c r="N149" s="42" t="s">
        <v>865</v>
      </c>
      <c r="O149" s="43"/>
      <c r="P149" s="44"/>
      <c r="Q149" s="7" t="s">
        <v>854</v>
      </c>
      <c r="R149" s="8" t="s">
        <v>849</v>
      </c>
      <c r="S149" s="36" t="s">
        <v>850</v>
      </c>
      <c r="T149" s="6" t="s">
        <v>851</v>
      </c>
    </row>
    <row r="150" spans="1:20" ht="334.5" customHeight="1">
      <c r="A150" s="30">
        <v>145</v>
      </c>
      <c r="B150" s="3" t="s">
        <v>478</v>
      </c>
      <c r="C150" s="3" t="s">
        <v>314</v>
      </c>
      <c r="D150" s="11">
        <v>265.82113900000002</v>
      </c>
      <c r="E150" s="11">
        <v>178.640242357575</v>
      </c>
      <c r="F150" s="11">
        <f t="shared" si="6"/>
        <v>444.46138135757502</v>
      </c>
      <c r="G150" s="6" t="s">
        <v>992</v>
      </c>
      <c r="H150" s="5" t="s">
        <v>1031</v>
      </c>
      <c r="I150" s="42" t="s">
        <v>526</v>
      </c>
      <c r="J150" s="43"/>
      <c r="K150" s="43"/>
      <c r="L150" s="43"/>
      <c r="M150" s="44"/>
      <c r="N150" s="42" t="s">
        <v>866</v>
      </c>
      <c r="O150" s="43"/>
      <c r="P150" s="44"/>
      <c r="Q150" s="7" t="s">
        <v>854</v>
      </c>
      <c r="R150" s="8" t="s">
        <v>849</v>
      </c>
      <c r="S150" s="36" t="s">
        <v>850</v>
      </c>
      <c r="T150" s="6" t="s">
        <v>851</v>
      </c>
    </row>
    <row r="151" spans="1:20" ht="199.5">
      <c r="A151" s="30">
        <v>146</v>
      </c>
      <c r="B151" s="3" t="s">
        <v>479</v>
      </c>
      <c r="C151" s="3" t="s">
        <v>314</v>
      </c>
      <c r="D151" s="11">
        <v>370.05149</v>
      </c>
      <c r="E151" s="11">
        <v>314.56345507875</v>
      </c>
      <c r="F151" s="11">
        <f t="shared" si="6"/>
        <v>684.61494507875</v>
      </c>
      <c r="G151" s="6" t="s">
        <v>135</v>
      </c>
      <c r="H151" s="5" t="s">
        <v>1032</v>
      </c>
      <c r="I151" s="42" t="s">
        <v>867</v>
      </c>
      <c r="J151" s="43"/>
      <c r="K151" s="43"/>
      <c r="L151" s="43"/>
      <c r="M151" s="44"/>
      <c r="N151" s="42" t="s">
        <v>868</v>
      </c>
      <c r="O151" s="43"/>
      <c r="P151" s="44"/>
      <c r="Q151" s="7" t="s">
        <v>862</v>
      </c>
      <c r="R151" s="8" t="s">
        <v>849</v>
      </c>
      <c r="S151" s="36" t="s">
        <v>850</v>
      </c>
      <c r="T151" s="6" t="s">
        <v>851</v>
      </c>
    </row>
    <row r="152" spans="1:20" ht="199.5">
      <c r="A152" s="30">
        <v>147</v>
      </c>
      <c r="B152" s="3" t="s">
        <v>480</v>
      </c>
      <c r="C152" s="3" t="s">
        <v>314</v>
      </c>
      <c r="D152" s="11">
        <v>355.386574</v>
      </c>
      <c r="E152" s="11">
        <v>271.35072866725</v>
      </c>
      <c r="F152" s="11">
        <f t="shared" si="6"/>
        <v>626.73730266724999</v>
      </c>
      <c r="G152" s="6" t="s">
        <v>992</v>
      </c>
      <c r="H152" s="5" t="s">
        <v>1033</v>
      </c>
      <c r="I152" s="42" t="s">
        <v>526</v>
      </c>
      <c r="J152" s="43"/>
      <c r="K152" s="43"/>
      <c r="L152" s="43"/>
      <c r="M152" s="44"/>
      <c r="N152" s="42" t="s">
        <v>869</v>
      </c>
      <c r="O152" s="43"/>
      <c r="P152" s="44"/>
      <c r="Q152" s="7" t="s">
        <v>854</v>
      </c>
      <c r="R152" s="8" t="s">
        <v>849</v>
      </c>
      <c r="S152" s="36" t="s">
        <v>850</v>
      </c>
      <c r="T152" s="6" t="s">
        <v>851</v>
      </c>
    </row>
    <row r="153" spans="1:20" ht="189">
      <c r="A153" s="30">
        <v>148</v>
      </c>
      <c r="B153" s="3" t="s">
        <v>481</v>
      </c>
      <c r="C153" s="3" t="s">
        <v>314</v>
      </c>
      <c r="D153" s="11">
        <v>395.12336699999997</v>
      </c>
      <c r="E153" s="11">
        <v>283.22843845362502</v>
      </c>
      <c r="F153" s="11">
        <f t="shared" si="6"/>
        <v>678.35180545362505</v>
      </c>
      <c r="G153" s="6" t="s">
        <v>992</v>
      </c>
      <c r="H153" s="5" t="s">
        <v>1034</v>
      </c>
      <c r="I153" s="42" t="s">
        <v>526</v>
      </c>
      <c r="J153" s="43"/>
      <c r="K153" s="43"/>
      <c r="L153" s="43"/>
      <c r="M153" s="44"/>
      <c r="N153" s="42" t="s">
        <v>870</v>
      </c>
      <c r="O153" s="43"/>
      <c r="P153" s="44"/>
      <c r="Q153" s="7" t="s">
        <v>854</v>
      </c>
      <c r="R153" s="8" t="s">
        <v>849</v>
      </c>
      <c r="S153" s="36" t="s">
        <v>850</v>
      </c>
      <c r="T153" s="6" t="s">
        <v>851</v>
      </c>
    </row>
    <row r="154" spans="1:20" ht="324" customHeight="1">
      <c r="A154" s="30">
        <v>149</v>
      </c>
      <c r="B154" s="3" t="s">
        <v>482</v>
      </c>
      <c r="C154" s="3" t="s">
        <v>314</v>
      </c>
      <c r="D154" s="11">
        <v>366.047168</v>
      </c>
      <c r="E154" s="11">
        <v>264.03991155199998</v>
      </c>
      <c r="F154" s="11">
        <f t="shared" si="6"/>
        <v>630.08707955199998</v>
      </c>
      <c r="G154" s="6" t="s">
        <v>992</v>
      </c>
      <c r="H154" s="5" t="s">
        <v>1035</v>
      </c>
      <c r="I154" s="42" t="s">
        <v>526</v>
      </c>
      <c r="J154" s="43"/>
      <c r="K154" s="43"/>
      <c r="L154" s="43"/>
      <c r="M154" s="44"/>
      <c r="N154" s="42" t="s">
        <v>871</v>
      </c>
      <c r="O154" s="43"/>
      <c r="P154" s="44"/>
      <c r="Q154" s="7" t="s">
        <v>854</v>
      </c>
      <c r="R154" s="8" t="s">
        <v>849</v>
      </c>
      <c r="S154" s="36" t="s">
        <v>850</v>
      </c>
      <c r="T154" s="6" t="s">
        <v>851</v>
      </c>
    </row>
    <row r="155" spans="1:20" ht="40.5" customHeight="1">
      <c r="A155" s="30">
        <v>150</v>
      </c>
      <c r="B155" s="3" t="s">
        <v>483</v>
      </c>
      <c r="C155" s="3" t="s">
        <v>441</v>
      </c>
      <c r="D155" s="11">
        <v>1300</v>
      </c>
      <c r="E155" s="11">
        <v>852.32584399999996</v>
      </c>
      <c r="F155" s="11">
        <f t="shared" si="6"/>
        <v>2152.325844</v>
      </c>
      <c r="G155" s="6" t="s">
        <v>135</v>
      </c>
      <c r="H155" s="5" t="s">
        <v>872</v>
      </c>
      <c r="I155" s="42" t="s">
        <v>934</v>
      </c>
      <c r="J155" s="43"/>
      <c r="K155" s="43"/>
      <c r="L155" s="43"/>
      <c r="M155" s="44"/>
      <c r="N155" s="42" t="s">
        <v>560</v>
      </c>
      <c r="O155" s="43"/>
      <c r="P155" s="44"/>
      <c r="Q155" s="7" t="s">
        <v>873</v>
      </c>
      <c r="R155" s="8" t="s">
        <v>874</v>
      </c>
      <c r="S155" s="8" t="s">
        <v>875</v>
      </c>
      <c r="T155" s="6" t="s">
        <v>876</v>
      </c>
    </row>
    <row r="156" spans="1:20" ht="40.5" customHeight="1">
      <c r="A156" s="30">
        <v>151</v>
      </c>
      <c r="B156" s="3" t="s">
        <v>484</v>
      </c>
      <c r="C156" s="3" t="s">
        <v>441</v>
      </c>
      <c r="D156" s="11">
        <v>3300</v>
      </c>
      <c r="E156" s="11">
        <v>2622.246889</v>
      </c>
      <c r="F156" s="11">
        <f t="shared" si="6"/>
        <v>5922.246889</v>
      </c>
      <c r="G156" s="6" t="s">
        <v>135</v>
      </c>
      <c r="H156" s="7" t="s">
        <v>877</v>
      </c>
      <c r="I156" s="42" t="s">
        <v>935</v>
      </c>
      <c r="J156" s="43"/>
      <c r="K156" s="43"/>
      <c r="L156" s="43"/>
      <c r="M156" s="44"/>
      <c r="N156" s="42" t="s">
        <v>560</v>
      </c>
      <c r="O156" s="43"/>
      <c r="P156" s="44"/>
      <c r="Q156" s="7" t="s">
        <v>873</v>
      </c>
      <c r="R156" s="8" t="s">
        <v>874</v>
      </c>
      <c r="S156" s="8" t="s">
        <v>875</v>
      </c>
      <c r="T156" s="6" t="s">
        <v>876</v>
      </c>
    </row>
    <row r="157" spans="1:20" ht="40.5" customHeight="1">
      <c r="A157" s="30">
        <v>152</v>
      </c>
      <c r="B157" s="3" t="s">
        <v>485</v>
      </c>
      <c r="C157" s="3" t="s">
        <v>441</v>
      </c>
      <c r="D157" s="11">
        <v>1500</v>
      </c>
      <c r="E157" s="11">
        <v>1070.0772030000001</v>
      </c>
      <c r="F157" s="11">
        <f t="shared" si="6"/>
        <v>2570.0772029999998</v>
      </c>
      <c r="G157" s="6" t="s">
        <v>135</v>
      </c>
      <c r="H157" s="5" t="s">
        <v>878</v>
      </c>
      <c r="I157" s="42" t="s">
        <v>936</v>
      </c>
      <c r="J157" s="43"/>
      <c r="K157" s="43"/>
      <c r="L157" s="43"/>
      <c r="M157" s="44"/>
      <c r="N157" s="42" t="s">
        <v>560</v>
      </c>
      <c r="O157" s="43"/>
      <c r="P157" s="44"/>
      <c r="Q157" s="7" t="s">
        <v>873</v>
      </c>
      <c r="R157" s="8" t="s">
        <v>874</v>
      </c>
      <c r="S157" s="8" t="s">
        <v>875</v>
      </c>
      <c r="T157" s="6" t="s">
        <v>876</v>
      </c>
    </row>
    <row r="158" spans="1:20" ht="40.5" customHeight="1">
      <c r="A158" s="30">
        <v>153</v>
      </c>
      <c r="B158" s="3" t="s">
        <v>486</v>
      </c>
      <c r="C158" s="3" t="s">
        <v>441</v>
      </c>
      <c r="D158" s="11">
        <v>1470</v>
      </c>
      <c r="E158" s="11">
        <v>1081.8752030000001</v>
      </c>
      <c r="F158" s="11">
        <f t="shared" si="6"/>
        <v>2551.8752030000001</v>
      </c>
      <c r="G158" s="6" t="s">
        <v>135</v>
      </c>
      <c r="H158" s="5" t="s">
        <v>879</v>
      </c>
      <c r="I158" s="42" t="s">
        <v>937</v>
      </c>
      <c r="J158" s="43"/>
      <c r="K158" s="43"/>
      <c r="L158" s="43"/>
      <c r="M158" s="44"/>
      <c r="N158" s="42" t="s">
        <v>560</v>
      </c>
      <c r="O158" s="43"/>
      <c r="P158" s="44"/>
      <c r="Q158" s="7" t="s">
        <v>880</v>
      </c>
      <c r="R158" s="8" t="s">
        <v>874</v>
      </c>
      <c r="S158" s="8" t="s">
        <v>875</v>
      </c>
      <c r="T158" s="6" t="s">
        <v>876</v>
      </c>
    </row>
    <row r="159" spans="1:20" ht="55.5" customHeight="1">
      <c r="A159" s="30">
        <v>154</v>
      </c>
      <c r="B159" s="3" t="s">
        <v>487</v>
      </c>
      <c r="C159" s="3" t="s">
        <v>441</v>
      </c>
      <c r="D159" s="11">
        <v>3150</v>
      </c>
      <c r="E159" s="11">
        <v>2225.4934280000002</v>
      </c>
      <c r="F159" s="11">
        <f t="shared" si="6"/>
        <v>5375.4934279999998</v>
      </c>
      <c r="G159" s="6" t="s">
        <v>135</v>
      </c>
      <c r="H159" s="7" t="s">
        <v>881</v>
      </c>
      <c r="I159" s="42" t="s">
        <v>882</v>
      </c>
      <c r="J159" s="43"/>
      <c r="K159" s="43"/>
      <c r="L159" s="43"/>
      <c r="M159" s="44"/>
      <c r="N159" s="42" t="s">
        <v>560</v>
      </c>
      <c r="O159" s="43"/>
      <c r="P159" s="44"/>
      <c r="Q159" s="7" t="s">
        <v>883</v>
      </c>
      <c r="R159" s="8" t="s">
        <v>874</v>
      </c>
      <c r="S159" s="8" t="s">
        <v>875</v>
      </c>
      <c r="T159" s="6" t="s">
        <v>876</v>
      </c>
    </row>
    <row r="160" spans="1:20" ht="57.75" customHeight="1">
      <c r="A160" s="111">
        <v>155</v>
      </c>
      <c r="B160" s="99" t="s">
        <v>962</v>
      </c>
      <c r="C160" s="3" t="s">
        <v>441</v>
      </c>
      <c r="D160" s="11">
        <v>800</v>
      </c>
      <c r="E160" s="11">
        <v>294.548002666667</v>
      </c>
      <c r="F160" s="11">
        <f t="shared" ref="F160:F177" si="7">SUM(D160:E160)</f>
        <v>1094.5480026666669</v>
      </c>
      <c r="G160" s="6" t="s">
        <v>135</v>
      </c>
      <c r="H160" s="7" t="s">
        <v>963</v>
      </c>
      <c r="I160" s="45" t="s">
        <v>964</v>
      </c>
      <c r="J160" s="43"/>
      <c r="K160" s="43"/>
      <c r="L160" s="43"/>
      <c r="M160" s="44"/>
      <c r="N160" s="42" t="s">
        <v>560</v>
      </c>
      <c r="O160" s="43"/>
      <c r="P160" s="44"/>
      <c r="Q160" s="7" t="s">
        <v>965</v>
      </c>
      <c r="R160" s="8" t="s">
        <v>874</v>
      </c>
      <c r="S160" s="8" t="s">
        <v>875</v>
      </c>
      <c r="T160" s="6" t="s">
        <v>876</v>
      </c>
    </row>
    <row r="161" spans="1:20" ht="39.75" customHeight="1">
      <c r="A161" s="112"/>
      <c r="B161" s="100"/>
      <c r="C161" s="3" t="s">
        <v>441</v>
      </c>
      <c r="D161" s="11">
        <v>935.48029399999996</v>
      </c>
      <c r="E161" s="11">
        <v>769.40792835399998</v>
      </c>
      <c r="F161" s="11">
        <f t="shared" si="7"/>
        <v>1704.8882223539999</v>
      </c>
      <c r="G161" s="6" t="s">
        <v>135</v>
      </c>
      <c r="H161" s="5" t="s">
        <v>884</v>
      </c>
      <c r="I161" s="42" t="s">
        <v>885</v>
      </c>
      <c r="J161" s="43"/>
      <c r="K161" s="43"/>
      <c r="L161" s="43"/>
      <c r="M161" s="44"/>
      <c r="N161" s="42" t="s">
        <v>560</v>
      </c>
      <c r="O161" s="43"/>
      <c r="P161" s="44"/>
      <c r="Q161" s="7" t="s">
        <v>886</v>
      </c>
      <c r="R161" s="8" t="s">
        <v>874</v>
      </c>
      <c r="S161" s="8" t="s">
        <v>875</v>
      </c>
      <c r="T161" s="6" t="s">
        <v>876</v>
      </c>
    </row>
    <row r="162" spans="1:20" ht="47.25" customHeight="1">
      <c r="A162" s="30">
        <v>156</v>
      </c>
      <c r="B162" s="3" t="s">
        <v>488</v>
      </c>
      <c r="C162" s="3" t="s">
        <v>441</v>
      </c>
      <c r="D162" s="11">
        <v>3733.436569</v>
      </c>
      <c r="E162" s="11">
        <f>1720.49+86+721.45</f>
        <v>2527.94</v>
      </c>
      <c r="F162" s="11">
        <f t="shared" si="7"/>
        <v>6261.376569</v>
      </c>
      <c r="G162" s="6" t="s">
        <v>135</v>
      </c>
      <c r="H162" s="5" t="s">
        <v>887</v>
      </c>
      <c r="I162" s="42" t="s">
        <v>938</v>
      </c>
      <c r="J162" s="43"/>
      <c r="K162" s="43"/>
      <c r="L162" s="43"/>
      <c r="M162" s="44"/>
      <c r="N162" s="42" t="s">
        <v>560</v>
      </c>
      <c r="O162" s="43"/>
      <c r="P162" s="44"/>
      <c r="Q162" s="7" t="s">
        <v>886</v>
      </c>
      <c r="R162" s="8" t="s">
        <v>874</v>
      </c>
      <c r="S162" s="8" t="s">
        <v>875</v>
      </c>
      <c r="T162" s="6" t="s">
        <v>876</v>
      </c>
    </row>
    <row r="163" spans="1:20" ht="53.25" customHeight="1">
      <c r="A163" s="30">
        <v>157</v>
      </c>
      <c r="B163" s="3" t="s">
        <v>489</v>
      </c>
      <c r="C163" s="3" t="s">
        <v>441</v>
      </c>
      <c r="D163" s="11">
        <v>3665.6403829999999</v>
      </c>
      <c r="E163" s="11">
        <f>1299.81+953.24+586.11</f>
        <v>2839.1600000000003</v>
      </c>
      <c r="F163" s="11">
        <f t="shared" si="7"/>
        <v>6504.8003829999998</v>
      </c>
      <c r="G163" s="6" t="s">
        <v>135</v>
      </c>
      <c r="H163" s="5" t="s">
        <v>888</v>
      </c>
      <c r="I163" s="42" t="s">
        <v>939</v>
      </c>
      <c r="J163" s="43"/>
      <c r="K163" s="43"/>
      <c r="L163" s="43"/>
      <c r="M163" s="44"/>
      <c r="N163" s="42" t="s">
        <v>560</v>
      </c>
      <c r="O163" s="43"/>
      <c r="P163" s="44"/>
      <c r="Q163" s="7" t="s">
        <v>886</v>
      </c>
      <c r="R163" s="8" t="s">
        <v>874</v>
      </c>
      <c r="S163" s="8" t="s">
        <v>875</v>
      </c>
      <c r="T163" s="6" t="s">
        <v>876</v>
      </c>
    </row>
    <row r="164" spans="1:20" ht="43.5" customHeight="1">
      <c r="A164" s="111">
        <v>158</v>
      </c>
      <c r="B164" s="99" t="s">
        <v>966</v>
      </c>
      <c r="C164" s="3" t="s">
        <v>441</v>
      </c>
      <c r="D164" s="11">
        <v>2500</v>
      </c>
      <c r="E164" s="11">
        <v>1330.2245373333301</v>
      </c>
      <c r="F164" s="11">
        <f t="shared" si="7"/>
        <v>3830.2245373333299</v>
      </c>
      <c r="G164" s="6" t="s">
        <v>135</v>
      </c>
      <c r="H164" s="5" t="s">
        <v>967</v>
      </c>
      <c r="I164" s="45" t="s">
        <v>968</v>
      </c>
      <c r="J164" s="43"/>
      <c r="K164" s="43"/>
      <c r="L164" s="43"/>
      <c r="M164" s="44"/>
      <c r="N164" s="45" t="s">
        <v>560</v>
      </c>
      <c r="O164" s="43"/>
      <c r="P164" s="44"/>
      <c r="Q164" s="7" t="s">
        <v>969</v>
      </c>
      <c r="R164" s="8" t="s">
        <v>874</v>
      </c>
      <c r="S164" s="8" t="s">
        <v>875</v>
      </c>
      <c r="T164" s="6" t="s">
        <v>876</v>
      </c>
    </row>
    <row r="165" spans="1:20" ht="48.75" customHeight="1">
      <c r="A165" s="112"/>
      <c r="B165" s="100"/>
      <c r="C165" s="3" t="s">
        <v>441</v>
      </c>
      <c r="D165" s="11">
        <v>600</v>
      </c>
      <c r="E165" s="11">
        <v>246.48</v>
      </c>
      <c r="F165" s="11">
        <f t="shared" si="7"/>
        <v>846.48</v>
      </c>
      <c r="G165" s="6" t="s">
        <v>135</v>
      </c>
      <c r="H165" s="5" t="s">
        <v>889</v>
      </c>
      <c r="I165" s="42" t="s">
        <v>940</v>
      </c>
      <c r="J165" s="43"/>
      <c r="K165" s="43"/>
      <c r="L165" s="43"/>
      <c r="M165" s="44"/>
      <c r="N165" s="42" t="s">
        <v>539</v>
      </c>
      <c r="O165" s="43"/>
      <c r="P165" s="44"/>
      <c r="Q165" s="7" t="s">
        <v>890</v>
      </c>
      <c r="R165" s="8" t="s">
        <v>874</v>
      </c>
      <c r="S165" s="8" t="s">
        <v>875</v>
      </c>
      <c r="T165" s="6" t="s">
        <v>876</v>
      </c>
    </row>
    <row r="166" spans="1:20" ht="100.5" customHeight="1">
      <c r="A166" s="30">
        <v>159</v>
      </c>
      <c r="B166" s="3" t="s">
        <v>970</v>
      </c>
      <c r="C166" s="3" t="s">
        <v>441</v>
      </c>
      <c r="D166" s="11">
        <v>10000</v>
      </c>
      <c r="E166" s="11">
        <v>3072.8310580000002</v>
      </c>
      <c r="F166" s="11">
        <f t="shared" si="7"/>
        <v>13072.831058</v>
      </c>
      <c r="G166" s="6" t="s">
        <v>135</v>
      </c>
      <c r="H166" s="22" t="s">
        <v>891</v>
      </c>
      <c r="I166" s="42" t="s">
        <v>983</v>
      </c>
      <c r="J166" s="46"/>
      <c r="K166" s="46"/>
      <c r="L166" s="46"/>
      <c r="M166" s="47"/>
      <c r="N166" s="45" t="s">
        <v>560</v>
      </c>
      <c r="O166" s="43"/>
      <c r="P166" s="44"/>
      <c r="Q166" s="7" t="s">
        <v>971</v>
      </c>
      <c r="R166" s="8" t="s">
        <v>874</v>
      </c>
      <c r="S166" s="8" t="s">
        <v>875</v>
      </c>
      <c r="T166" s="6" t="s">
        <v>876</v>
      </c>
    </row>
    <row r="167" spans="1:20" ht="46.5" customHeight="1">
      <c r="A167" s="111">
        <v>160</v>
      </c>
      <c r="B167" s="101" t="s">
        <v>972</v>
      </c>
      <c r="C167" s="9" t="s">
        <v>441</v>
      </c>
      <c r="D167" s="13">
        <v>700</v>
      </c>
      <c r="E167" s="11">
        <v>271.69987049999997</v>
      </c>
      <c r="F167" s="11">
        <f t="shared" si="7"/>
        <v>971.69987049999997</v>
      </c>
      <c r="G167" s="6" t="s">
        <v>135</v>
      </c>
      <c r="H167" s="5" t="s">
        <v>889</v>
      </c>
      <c r="I167" s="102" t="s">
        <v>973</v>
      </c>
      <c r="J167" s="103"/>
      <c r="K167" s="103"/>
      <c r="L167" s="103"/>
      <c r="M167" s="104"/>
      <c r="N167" s="45" t="s">
        <v>539</v>
      </c>
      <c r="O167" s="43"/>
      <c r="P167" s="44"/>
      <c r="Q167" s="7" t="s">
        <v>971</v>
      </c>
      <c r="R167" s="8" t="s">
        <v>874</v>
      </c>
      <c r="S167" s="8" t="s">
        <v>875</v>
      </c>
      <c r="T167" s="6" t="s">
        <v>876</v>
      </c>
    </row>
    <row r="168" spans="1:20" ht="46.5" customHeight="1">
      <c r="A168" s="112"/>
      <c r="B168" s="100"/>
      <c r="C168" s="3" t="s">
        <v>441</v>
      </c>
      <c r="D168" s="11">
        <v>140</v>
      </c>
      <c r="E168" s="11">
        <v>60.306196</v>
      </c>
      <c r="F168" s="11">
        <f t="shared" si="7"/>
        <v>200.306196</v>
      </c>
      <c r="G168" s="6" t="s">
        <v>135</v>
      </c>
      <c r="H168" s="5" t="s">
        <v>891</v>
      </c>
      <c r="I168" s="42" t="s">
        <v>892</v>
      </c>
      <c r="J168" s="43"/>
      <c r="K168" s="43"/>
      <c r="L168" s="43"/>
      <c r="M168" s="44"/>
      <c r="N168" s="45" t="s">
        <v>560</v>
      </c>
      <c r="O168" s="43"/>
      <c r="P168" s="44"/>
      <c r="Q168" s="7" t="s">
        <v>893</v>
      </c>
      <c r="R168" s="8" t="s">
        <v>874</v>
      </c>
      <c r="S168" s="8" t="s">
        <v>875</v>
      </c>
      <c r="T168" s="6" t="s">
        <v>876</v>
      </c>
    </row>
    <row r="169" spans="1:20" ht="48" customHeight="1">
      <c r="A169" s="30">
        <v>161</v>
      </c>
      <c r="B169" s="3" t="s">
        <v>490</v>
      </c>
      <c r="C169" s="3" t="s">
        <v>441</v>
      </c>
      <c r="D169" s="11">
        <v>3500</v>
      </c>
      <c r="E169" s="11">
        <v>1875.9938500000001</v>
      </c>
      <c r="F169" s="11">
        <f t="shared" si="7"/>
        <v>5375.9938499999998</v>
      </c>
      <c r="G169" s="6" t="s">
        <v>135</v>
      </c>
      <c r="H169" s="5" t="s">
        <v>894</v>
      </c>
      <c r="I169" s="42" t="s">
        <v>941</v>
      </c>
      <c r="J169" s="43"/>
      <c r="K169" s="43"/>
      <c r="L169" s="43"/>
      <c r="M169" s="44"/>
      <c r="N169" s="45" t="s">
        <v>560</v>
      </c>
      <c r="O169" s="43"/>
      <c r="P169" s="44"/>
      <c r="Q169" s="7" t="s">
        <v>895</v>
      </c>
      <c r="R169" s="8" t="s">
        <v>874</v>
      </c>
      <c r="S169" s="8" t="s">
        <v>875</v>
      </c>
      <c r="T169" s="6" t="s">
        <v>876</v>
      </c>
    </row>
    <row r="170" spans="1:20" ht="48" customHeight="1">
      <c r="A170" s="30">
        <v>162</v>
      </c>
      <c r="B170" s="3" t="s">
        <v>491</v>
      </c>
      <c r="C170" s="3" t="s">
        <v>441</v>
      </c>
      <c r="D170" s="11">
        <v>1799.9999949999999</v>
      </c>
      <c r="E170" s="11">
        <v>1398.5621133059401</v>
      </c>
      <c r="F170" s="11">
        <f t="shared" si="7"/>
        <v>3198.56210830594</v>
      </c>
      <c r="G170" s="6" t="s">
        <v>135</v>
      </c>
      <c r="H170" s="5" t="s">
        <v>896</v>
      </c>
      <c r="I170" s="42" t="s">
        <v>897</v>
      </c>
      <c r="J170" s="43"/>
      <c r="K170" s="43"/>
      <c r="L170" s="43"/>
      <c r="M170" s="44"/>
      <c r="N170" s="45" t="s">
        <v>560</v>
      </c>
      <c r="O170" s="43"/>
      <c r="P170" s="44"/>
      <c r="Q170" s="7" t="s">
        <v>895</v>
      </c>
      <c r="R170" s="8" t="s">
        <v>874</v>
      </c>
      <c r="S170" s="8" t="s">
        <v>875</v>
      </c>
      <c r="T170" s="6" t="s">
        <v>876</v>
      </c>
    </row>
    <row r="171" spans="1:20" ht="68.25" customHeight="1">
      <c r="A171" s="111">
        <v>163</v>
      </c>
      <c r="B171" s="99" t="s">
        <v>974</v>
      </c>
      <c r="C171" s="3" t="s">
        <v>430</v>
      </c>
      <c r="D171" s="11">
        <v>2781.4039069999999</v>
      </c>
      <c r="E171" s="11">
        <v>2454.5889474314999</v>
      </c>
      <c r="F171" s="11">
        <f t="shared" si="7"/>
        <v>5235.9928544314998</v>
      </c>
      <c r="G171" s="6" t="s">
        <v>135</v>
      </c>
      <c r="H171" s="5" t="s">
        <v>898</v>
      </c>
      <c r="I171" s="42" t="s">
        <v>975</v>
      </c>
      <c r="J171" s="46"/>
      <c r="K171" s="46"/>
      <c r="L171" s="46"/>
      <c r="M171" s="47"/>
      <c r="N171" s="45" t="s">
        <v>560</v>
      </c>
      <c r="O171" s="43"/>
      <c r="P171" s="44"/>
      <c r="Q171" s="7" t="s">
        <v>976</v>
      </c>
      <c r="R171" s="8" t="s">
        <v>874</v>
      </c>
      <c r="S171" s="8" t="s">
        <v>875</v>
      </c>
      <c r="T171" s="6" t="s">
        <v>876</v>
      </c>
    </row>
    <row r="172" spans="1:20" ht="50.25" customHeight="1">
      <c r="A172" s="112"/>
      <c r="B172" s="100"/>
      <c r="C172" s="3" t="s">
        <v>430</v>
      </c>
      <c r="D172" s="11">
        <v>695.32206699999995</v>
      </c>
      <c r="E172" s="11">
        <v>641.47806292150005</v>
      </c>
      <c r="F172" s="11">
        <f t="shared" si="7"/>
        <v>1336.8001299215</v>
      </c>
      <c r="G172" s="6" t="s">
        <v>135</v>
      </c>
      <c r="H172" s="5" t="s">
        <v>898</v>
      </c>
      <c r="I172" s="42" t="s">
        <v>942</v>
      </c>
      <c r="J172" s="43"/>
      <c r="K172" s="43"/>
      <c r="L172" s="43"/>
      <c r="M172" s="44"/>
      <c r="N172" s="45" t="s">
        <v>560</v>
      </c>
      <c r="O172" s="43"/>
      <c r="P172" s="44"/>
      <c r="Q172" s="7" t="s">
        <v>899</v>
      </c>
      <c r="R172" s="8" t="s">
        <v>874</v>
      </c>
      <c r="S172" s="8" t="s">
        <v>875</v>
      </c>
      <c r="T172" s="6" t="s">
        <v>876</v>
      </c>
    </row>
    <row r="173" spans="1:20" ht="69" customHeight="1">
      <c r="A173" s="111">
        <v>164</v>
      </c>
      <c r="B173" s="101" t="s">
        <v>977</v>
      </c>
      <c r="C173" s="3" t="s">
        <v>441</v>
      </c>
      <c r="D173" s="11">
        <v>2553.3610600000002</v>
      </c>
      <c r="E173" s="11">
        <v>2252.0644553000002</v>
      </c>
      <c r="F173" s="11">
        <f t="shared" si="7"/>
        <v>4805.4255153000004</v>
      </c>
      <c r="G173" s="6" t="s">
        <v>135</v>
      </c>
      <c r="H173" s="5" t="s">
        <v>900</v>
      </c>
      <c r="I173" s="42" t="s">
        <v>978</v>
      </c>
      <c r="J173" s="46"/>
      <c r="K173" s="46"/>
      <c r="L173" s="46"/>
      <c r="M173" s="47"/>
      <c r="N173" s="45" t="s">
        <v>560</v>
      </c>
      <c r="O173" s="43"/>
      <c r="P173" s="44"/>
      <c r="Q173" s="7" t="s">
        <v>899</v>
      </c>
      <c r="R173" s="8" t="s">
        <v>874</v>
      </c>
      <c r="S173" s="8" t="s">
        <v>875</v>
      </c>
      <c r="T173" s="6" t="s">
        <v>876</v>
      </c>
    </row>
    <row r="174" spans="1:20" ht="60" customHeight="1">
      <c r="A174" s="112"/>
      <c r="B174" s="100"/>
      <c r="C174" s="3" t="s">
        <v>441</v>
      </c>
      <c r="D174" s="11">
        <v>890.52365099999997</v>
      </c>
      <c r="E174" s="11">
        <v>822.97965746399996</v>
      </c>
      <c r="F174" s="11">
        <f t="shared" si="7"/>
        <v>1713.5033084639999</v>
      </c>
      <c r="G174" s="6" t="s">
        <v>135</v>
      </c>
      <c r="H174" s="5" t="s">
        <v>900</v>
      </c>
      <c r="I174" s="42" t="s">
        <v>901</v>
      </c>
      <c r="J174" s="43"/>
      <c r="K174" s="43"/>
      <c r="L174" s="43"/>
      <c r="M174" s="44"/>
      <c r="N174" s="45" t="s">
        <v>560</v>
      </c>
      <c r="O174" s="43"/>
      <c r="P174" s="44"/>
      <c r="Q174" s="7" t="s">
        <v>899</v>
      </c>
      <c r="R174" s="8" t="s">
        <v>874</v>
      </c>
      <c r="S174" s="8" t="s">
        <v>875</v>
      </c>
      <c r="T174" s="6" t="s">
        <v>876</v>
      </c>
    </row>
    <row r="175" spans="1:20" ht="42" customHeight="1">
      <c r="A175" s="30">
        <v>165</v>
      </c>
      <c r="B175" s="3" t="s">
        <v>492</v>
      </c>
      <c r="C175" s="3" t="s">
        <v>441</v>
      </c>
      <c r="D175" s="11">
        <v>3500</v>
      </c>
      <c r="E175" s="11">
        <v>2462.6379459999998</v>
      </c>
      <c r="F175" s="11">
        <f t="shared" si="7"/>
        <v>5962.6379459999998</v>
      </c>
      <c r="G175" s="6" t="s">
        <v>135</v>
      </c>
      <c r="H175" s="5" t="s">
        <v>902</v>
      </c>
      <c r="I175" s="42" t="s">
        <v>943</v>
      </c>
      <c r="J175" s="43"/>
      <c r="K175" s="43"/>
      <c r="L175" s="43"/>
      <c r="M175" s="44"/>
      <c r="N175" s="45" t="s">
        <v>560</v>
      </c>
      <c r="O175" s="43"/>
      <c r="P175" s="44"/>
      <c r="Q175" s="7" t="s">
        <v>903</v>
      </c>
      <c r="R175" s="8" t="s">
        <v>874</v>
      </c>
      <c r="S175" s="8" t="s">
        <v>875</v>
      </c>
      <c r="T175" s="6" t="s">
        <v>876</v>
      </c>
    </row>
    <row r="176" spans="1:20" ht="56.25" customHeight="1">
      <c r="A176" s="30">
        <v>166</v>
      </c>
      <c r="B176" s="3" t="s">
        <v>493</v>
      </c>
      <c r="C176" s="3" t="s">
        <v>441</v>
      </c>
      <c r="D176" s="11">
        <v>3960</v>
      </c>
      <c r="E176" s="11">
        <f>352.13+2470.5</f>
        <v>2822.63</v>
      </c>
      <c r="F176" s="11">
        <f t="shared" si="7"/>
        <v>6782.63</v>
      </c>
      <c r="G176" s="6" t="s">
        <v>135</v>
      </c>
      <c r="H176" s="5" t="s">
        <v>904</v>
      </c>
      <c r="I176" s="42" t="s">
        <v>905</v>
      </c>
      <c r="J176" s="43"/>
      <c r="K176" s="43"/>
      <c r="L176" s="43"/>
      <c r="M176" s="44"/>
      <c r="N176" s="45" t="s">
        <v>560</v>
      </c>
      <c r="O176" s="43"/>
      <c r="P176" s="44"/>
      <c r="Q176" s="7" t="s">
        <v>903</v>
      </c>
      <c r="R176" s="8" t="s">
        <v>874</v>
      </c>
      <c r="S176" s="8" t="s">
        <v>875</v>
      </c>
      <c r="T176" s="6" t="s">
        <v>876</v>
      </c>
    </row>
    <row r="177" spans="1:20" ht="48.75" customHeight="1">
      <c r="A177" s="111">
        <v>167</v>
      </c>
      <c r="B177" s="99" t="s">
        <v>979</v>
      </c>
      <c r="C177" s="99" t="s">
        <v>441</v>
      </c>
      <c r="D177" s="54">
        <v>2084.5142740000001</v>
      </c>
      <c r="E177" s="54">
        <f>882.42+660.99</f>
        <v>1543.4099999999999</v>
      </c>
      <c r="F177" s="54">
        <f t="shared" si="7"/>
        <v>3627.924274</v>
      </c>
      <c r="G177" s="105" t="s">
        <v>135</v>
      </c>
      <c r="H177" s="57" t="s">
        <v>980</v>
      </c>
      <c r="I177" s="42" t="s">
        <v>981</v>
      </c>
      <c r="J177" s="46"/>
      <c r="K177" s="46"/>
      <c r="L177" s="46"/>
      <c r="M177" s="47"/>
      <c r="N177" s="45" t="s">
        <v>560</v>
      </c>
      <c r="O177" s="43"/>
      <c r="P177" s="44"/>
      <c r="Q177" s="7" t="s">
        <v>903</v>
      </c>
      <c r="R177" s="8" t="s">
        <v>874</v>
      </c>
      <c r="S177" s="8" t="s">
        <v>875</v>
      </c>
      <c r="T177" s="6" t="s">
        <v>876</v>
      </c>
    </row>
    <row r="178" spans="1:20" ht="45.75" customHeight="1">
      <c r="A178" s="112"/>
      <c r="B178" s="100"/>
      <c r="C178" s="100"/>
      <c r="D178" s="56"/>
      <c r="E178" s="56"/>
      <c r="F178" s="56"/>
      <c r="G178" s="106"/>
      <c r="H178" s="58"/>
      <c r="I178" s="42" t="s">
        <v>906</v>
      </c>
      <c r="J178" s="43"/>
      <c r="K178" s="43"/>
      <c r="L178" s="43"/>
      <c r="M178" s="44"/>
      <c r="N178" s="45" t="s">
        <v>560</v>
      </c>
      <c r="O178" s="43"/>
      <c r="P178" s="44"/>
      <c r="Q178" s="7" t="s">
        <v>903</v>
      </c>
      <c r="R178" s="8" t="s">
        <v>874</v>
      </c>
      <c r="S178" s="8" t="s">
        <v>875</v>
      </c>
      <c r="T178" s="6" t="s">
        <v>876</v>
      </c>
    </row>
    <row r="179" spans="1:20" ht="59.25" customHeight="1">
      <c r="A179" s="30">
        <v>168</v>
      </c>
      <c r="B179" s="3" t="s">
        <v>494</v>
      </c>
      <c r="C179" s="3" t="s">
        <v>441</v>
      </c>
      <c r="D179" s="11">
        <v>1999.8764590000001</v>
      </c>
      <c r="E179" s="11">
        <v>993.29818999999998</v>
      </c>
      <c r="F179" s="11">
        <f t="shared" ref="F179:F186" si="8">SUM(D179:E179)</f>
        <v>2993.174649</v>
      </c>
      <c r="G179" s="6" t="s">
        <v>135</v>
      </c>
      <c r="H179" s="5" t="s">
        <v>907</v>
      </c>
      <c r="I179" s="42" t="s">
        <v>908</v>
      </c>
      <c r="J179" s="43"/>
      <c r="K179" s="43"/>
      <c r="L179" s="43"/>
      <c r="M179" s="44"/>
      <c r="N179" s="45" t="s">
        <v>560</v>
      </c>
      <c r="O179" s="43"/>
      <c r="P179" s="44"/>
      <c r="Q179" s="7" t="s">
        <v>909</v>
      </c>
      <c r="R179" s="8" t="s">
        <v>874</v>
      </c>
      <c r="S179" s="8" t="s">
        <v>875</v>
      </c>
      <c r="T179" s="6" t="s">
        <v>876</v>
      </c>
    </row>
    <row r="180" spans="1:20" ht="44.25" customHeight="1">
      <c r="A180" s="30">
        <v>169</v>
      </c>
      <c r="B180" s="3" t="s">
        <v>495</v>
      </c>
      <c r="C180" s="3" t="s">
        <v>441</v>
      </c>
      <c r="D180" s="11">
        <v>1200</v>
      </c>
      <c r="E180" s="11">
        <v>645.01497700000004</v>
      </c>
      <c r="F180" s="11">
        <f t="shared" si="8"/>
        <v>1845.014977</v>
      </c>
      <c r="G180" s="6" t="s">
        <v>135</v>
      </c>
      <c r="H180" s="5" t="s">
        <v>910</v>
      </c>
      <c r="I180" s="42" t="s">
        <v>944</v>
      </c>
      <c r="J180" s="43"/>
      <c r="K180" s="43"/>
      <c r="L180" s="43"/>
      <c r="M180" s="44"/>
      <c r="N180" s="45" t="s">
        <v>560</v>
      </c>
      <c r="O180" s="43"/>
      <c r="P180" s="44"/>
      <c r="Q180" s="7" t="s">
        <v>911</v>
      </c>
      <c r="R180" s="8" t="s">
        <v>874</v>
      </c>
      <c r="S180" s="8" t="s">
        <v>875</v>
      </c>
      <c r="T180" s="6" t="s">
        <v>876</v>
      </c>
    </row>
    <row r="181" spans="1:20" ht="108" customHeight="1">
      <c r="A181" s="30">
        <v>170</v>
      </c>
      <c r="B181" s="3" t="s">
        <v>496</v>
      </c>
      <c r="C181" s="3" t="s">
        <v>430</v>
      </c>
      <c r="D181" s="11">
        <v>5800</v>
      </c>
      <c r="E181" s="11">
        <v>8351.0766666666696</v>
      </c>
      <c r="F181" s="11">
        <f t="shared" si="8"/>
        <v>14151.07666666667</v>
      </c>
      <c r="G181" s="6" t="s">
        <v>135</v>
      </c>
      <c r="H181" s="7" t="s">
        <v>1036</v>
      </c>
      <c r="I181" s="42" t="s">
        <v>526</v>
      </c>
      <c r="J181" s="43"/>
      <c r="K181" s="43"/>
      <c r="L181" s="43"/>
      <c r="M181" s="44"/>
      <c r="N181" s="42" t="s">
        <v>539</v>
      </c>
      <c r="O181" s="43"/>
      <c r="P181" s="44"/>
      <c r="Q181" s="7"/>
      <c r="R181" s="8" t="s">
        <v>874</v>
      </c>
      <c r="S181" s="8" t="s">
        <v>875</v>
      </c>
      <c r="T181" s="6" t="s">
        <v>876</v>
      </c>
    </row>
    <row r="182" spans="1:20" ht="105.75" customHeight="1">
      <c r="A182" s="30">
        <v>171</v>
      </c>
      <c r="B182" s="3" t="s">
        <v>497</v>
      </c>
      <c r="C182" s="3" t="s">
        <v>912</v>
      </c>
      <c r="D182" s="11">
        <v>4000</v>
      </c>
      <c r="E182" s="11">
        <v>5750.7166666666699</v>
      </c>
      <c r="F182" s="11">
        <f t="shared" si="8"/>
        <v>9750.7166666666708</v>
      </c>
      <c r="G182" s="6" t="s">
        <v>135</v>
      </c>
      <c r="H182" s="7" t="s">
        <v>1037</v>
      </c>
      <c r="I182" s="42" t="s">
        <v>526</v>
      </c>
      <c r="J182" s="43"/>
      <c r="K182" s="43"/>
      <c r="L182" s="43"/>
      <c r="M182" s="44"/>
      <c r="N182" s="42" t="s">
        <v>539</v>
      </c>
      <c r="O182" s="43"/>
      <c r="P182" s="44"/>
      <c r="Q182" s="7"/>
      <c r="R182" s="8" t="s">
        <v>874</v>
      </c>
      <c r="S182" s="8" t="s">
        <v>875</v>
      </c>
      <c r="T182" s="6" t="s">
        <v>876</v>
      </c>
    </row>
    <row r="183" spans="1:20" ht="66.75" customHeight="1">
      <c r="A183" s="30">
        <v>172</v>
      </c>
      <c r="B183" s="3" t="s">
        <v>521</v>
      </c>
      <c r="C183" s="3" t="s">
        <v>430</v>
      </c>
      <c r="D183" s="11">
        <v>4800</v>
      </c>
      <c r="E183" s="11">
        <v>4762.8396878148096</v>
      </c>
      <c r="F183" s="11">
        <f t="shared" si="8"/>
        <v>9562.8396878148087</v>
      </c>
      <c r="G183" s="6" t="s">
        <v>135</v>
      </c>
      <c r="H183" s="5" t="s">
        <v>913</v>
      </c>
      <c r="I183" s="42" t="s">
        <v>914</v>
      </c>
      <c r="J183" s="43"/>
      <c r="K183" s="43"/>
      <c r="L183" s="43"/>
      <c r="M183" s="44"/>
      <c r="N183" s="42" t="s">
        <v>915</v>
      </c>
      <c r="O183" s="43"/>
      <c r="P183" s="44"/>
      <c r="Q183" s="7" t="s">
        <v>916</v>
      </c>
      <c r="R183" s="8" t="s">
        <v>849</v>
      </c>
      <c r="S183" s="36" t="s">
        <v>850</v>
      </c>
      <c r="T183" s="6" t="s">
        <v>917</v>
      </c>
    </row>
    <row r="184" spans="1:20" ht="72.75" customHeight="1">
      <c r="A184" s="30">
        <v>173</v>
      </c>
      <c r="B184" s="3" t="s">
        <v>521</v>
      </c>
      <c r="C184" s="3" t="s">
        <v>430</v>
      </c>
      <c r="D184" s="11">
        <v>3510.4</v>
      </c>
      <c r="E184" s="11">
        <v>3281.7503565911102</v>
      </c>
      <c r="F184" s="11">
        <f t="shared" si="8"/>
        <v>6792.1503565911098</v>
      </c>
      <c r="G184" s="6" t="s">
        <v>135</v>
      </c>
      <c r="H184" s="37" t="s">
        <v>913</v>
      </c>
      <c r="I184" s="45" t="s">
        <v>918</v>
      </c>
      <c r="J184" s="43"/>
      <c r="K184" s="43"/>
      <c r="L184" s="43"/>
      <c r="M184" s="44"/>
      <c r="N184" s="42" t="s">
        <v>915</v>
      </c>
      <c r="O184" s="43"/>
      <c r="P184" s="44"/>
      <c r="Q184" s="7" t="s">
        <v>916</v>
      </c>
      <c r="R184" s="8" t="s">
        <v>849</v>
      </c>
      <c r="S184" s="36" t="s">
        <v>850</v>
      </c>
      <c r="T184" s="6" t="s">
        <v>917</v>
      </c>
    </row>
    <row r="185" spans="1:20" ht="214.5" customHeight="1">
      <c r="A185" s="30">
        <v>174</v>
      </c>
      <c r="B185" s="3" t="s">
        <v>522</v>
      </c>
      <c r="C185" s="3" t="s">
        <v>919</v>
      </c>
      <c r="D185" s="11">
        <v>10597</v>
      </c>
      <c r="E185" s="11">
        <v>12171.2958</v>
      </c>
      <c r="F185" s="11">
        <f t="shared" si="8"/>
        <v>22768.2958</v>
      </c>
      <c r="G185" s="6" t="s">
        <v>135</v>
      </c>
      <c r="H185" s="37" t="s">
        <v>920</v>
      </c>
      <c r="I185" s="42" t="s">
        <v>921</v>
      </c>
      <c r="J185" s="46"/>
      <c r="K185" s="46"/>
      <c r="L185" s="46"/>
      <c r="M185" s="47"/>
      <c r="N185" s="45" t="s">
        <v>560</v>
      </c>
      <c r="O185" s="43"/>
      <c r="P185" s="44"/>
      <c r="Q185" s="7" t="s">
        <v>922</v>
      </c>
      <c r="R185" s="8" t="s">
        <v>874</v>
      </c>
      <c r="S185" s="8" t="s">
        <v>875</v>
      </c>
      <c r="T185" s="6"/>
    </row>
    <row r="186" spans="1:20" ht="99" customHeight="1">
      <c r="A186" s="30">
        <v>175</v>
      </c>
      <c r="B186" s="3" t="s">
        <v>523</v>
      </c>
      <c r="C186" s="3" t="s">
        <v>923</v>
      </c>
      <c r="D186" s="11">
        <v>10000</v>
      </c>
      <c r="E186" s="11">
        <v>16487.096300000001</v>
      </c>
      <c r="F186" s="11">
        <f t="shared" si="8"/>
        <v>26487.096300000001</v>
      </c>
      <c r="G186" s="6" t="s">
        <v>135</v>
      </c>
      <c r="H186" s="7" t="s">
        <v>924</v>
      </c>
      <c r="I186" s="42" t="s">
        <v>925</v>
      </c>
      <c r="J186" s="46"/>
      <c r="K186" s="46"/>
      <c r="L186" s="46"/>
      <c r="M186" s="47"/>
      <c r="N186" s="45" t="s">
        <v>560</v>
      </c>
      <c r="O186" s="43"/>
      <c r="P186" s="44"/>
      <c r="Q186" s="7" t="s">
        <v>926</v>
      </c>
      <c r="R186" s="3" t="s">
        <v>874</v>
      </c>
      <c r="S186" s="3" t="s">
        <v>875</v>
      </c>
      <c r="T186" s="6"/>
    </row>
    <row r="187" spans="1:20" ht="27" customHeight="1">
      <c r="A187" s="30">
        <v>176</v>
      </c>
      <c r="B187" s="3" t="s">
        <v>498</v>
      </c>
      <c r="C187" s="3" t="s">
        <v>50</v>
      </c>
      <c r="D187" s="11">
        <v>13740.2</v>
      </c>
      <c r="E187" s="11">
        <v>8842.11</v>
      </c>
      <c r="F187" s="11">
        <v>22582.31</v>
      </c>
      <c r="G187" s="6" t="s">
        <v>437</v>
      </c>
      <c r="H187" s="7" t="s">
        <v>554</v>
      </c>
      <c r="I187" s="45"/>
      <c r="J187" s="43"/>
      <c r="K187" s="43"/>
      <c r="L187" s="43"/>
      <c r="M187" s="44"/>
      <c r="N187" s="45" t="s">
        <v>555</v>
      </c>
      <c r="O187" s="43"/>
      <c r="P187" s="44"/>
      <c r="Q187" s="7" t="s">
        <v>556</v>
      </c>
      <c r="R187" s="6" t="s">
        <v>951</v>
      </c>
      <c r="S187" s="6" t="s">
        <v>557</v>
      </c>
      <c r="T187" s="6"/>
    </row>
    <row r="188" spans="1:20" ht="42" customHeight="1">
      <c r="A188" s="30">
        <v>177</v>
      </c>
      <c r="B188" s="3" t="s">
        <v>499</v>
      </c>
      <c r="C188" s="3" t="s">
        <v>349</v>
      </c>
      <c r="D188" s="11">
        <v>3660.717854</v>
      </c>
      <c r="E188" s="11">
        <v>3505.23</v>
      </c>
      <c r="F188" s="11">
        <v>7165.947854</v>
      </c>
      <c r="G188" s="38" t="s">
        <v>51</v>
      </c>
      <c r="H188" s="7" t="s">
        <v>558</v>
      </c>
      <c r="I188" s="45" t="s">
        <v>559</v>
      </c>
      <c r="J188" s="43"/>
      <c r="K188" s="43"/>
      <c r="L188" s="43"/>
      <c r="M188" s="44"/>
      <c r="N188" s="45" t="s">
        <v>560</v>
      </c>
      <c r="O188" s="43"/>
      <c r="P188" s="44"/>
      <c r="Q188" s="7" t="s">
        <v>561</v>
      </c>
      <c r="R188" s="6" t="s">
        <v>951</v>
      </c>
      <c r="S188" s="6" t="s">
        <v>557</v>
      </c>
      <c r="T188" s="6"/>
    </row>
    <row r="189" spans="1:20" ht="57" customHeight="1">
      <c r="A189" s="30">
        <v>178</v>
      </c>
      <c r="B189" s="3" t="s">
        <v>500</v>
      </c>
      <c r="C189" s="3" t="s">
        <v>58</v>
      </c>
      <c r="D189" s="11">
        <v>4698.1083319999998</v>
      </c>
      <c r="E189" s="11">
        <v>4504.21</v>
      </c>
      <c r="F189" s="11">
        <v>9202.3183319999989</v>
      </c>
      <c r="G189" s="38" t="s">
        <v>51</v>
      </c>
      <c r="H189" s="7" t="s">
        <v>562</v>
      </c>
      <c r="I189" s="45" t="s">
        <v>563</v>
      </c>
      <c r="J189" s="43"/>
      <c r="K189" s="43"/>
      <c r="L189" s="43"/>
      <c r="M189" s="44"/>
      <c r="N189" s="45" t="s">
        <v>560</v>
      </c>
      <c r="O189" s="43"/>
      <c r="P189" s="44"/>
      <c r="Q189" s="7" t="s">
        <v>561</v>
      </c>
      <c r="R189" s="6" t="s">
        <v>951</v>
      </c>
      <c r="S189" s="6" t="s">
        <v>557</v>
      </c>
      <c r="T189" s="6"/>
    </row>
    <row r="190" spans="1:20" ht="57" customHeight="1">
      <c r="A190" s="30">
        <v>179</v>
      </c>
      <c r="B190" s="3" t="s">
        <v>501</v>
      </c>
      <c r="C190" s="3" t="s">
        <v>50</v>
      </c>
      <c r="D190" s="11">
        <v>3930.4563640000001</v>
      </c>
      <c r="E190" s="11">
        <v>5058.29</v>
      </c>
      <c r="F190" s="11">
        <v>8988.7463640000005</v>
      </c>
      <c r="G190" s="38" t="s">
        <v>51</v>
      </c>
      <c r="H190" s="7" t="s">
        <v>562</v>
      </c>
      <c r="I190" s="45" t="s">
        <v>563</v>
      </c>
      <c r="J190" s="43"/>
      <c r="K190" s="43"/>
      <c r="L190" s="43"/>
      <c r="M190" s="44"/>
      <c r="N190" s="45" t="s">
        <v>560</v>
      </c>
      <c r="O190" s="43"/>
      <c r="P190" s="44"/>
      <c r="Q190" s="7" t="s">
        <v>561</v>
      </c>
      <c r="R190" s="6" t="s">
        <v>951</v>
      </c>
      <c r="S190" s="6" t="s">
        <v>557</v>
      </c>
      <c r="T190" s="6"/>
    </row>
    <row r="191" spans="1:20" ht="21">
      <c r="A191" s="30">
        <v>180</v>
      </c>
      <c r="B191" s="3" t="s">
        <v>506</v>
      </c>
      <c r="C191" s="3" t="s">
        <v>50</v>
      </c>
      <c r="D191" s="11">
        <v>14482.72</v>
      </c>
      <c r="E191" s="11">
        <v>843.18</v>
      </c>
      <c r="F191" s="11">
        <v>15325.9</v>
      </c>
      <c r="G191" s="6" t="s">
        <v>564</v>
      </c>
      <c r="H191" s="7"/>
      <c r="I191" s="45"/>
      <c r="J191" s="43"/>
      <c r="K191" s="43"/>
      <c r="L191" s="43"/>
      <c r="M191" s="44"/>
      <c r="N191" s="45" t="s">
        <v>565</v>
      </c>
      <c r="O191" s="43"/>
      <c r="P191" s="44"/>
      <c r="Q191" s="7" t="s">
        <v>566</v>
      </c>
      <c r="R191" s="6" t="s">
        <v>951</v>
      </c>
      <c r="S191" s="6" t="s">
        <v>557</v>
      </c>
      <c r="T191" s="6"/>
    </row>
    <row r="192" spans="1:20" ht="21">
      <c r="A192" s="30">
        <v>181</v>
      </c>
      <c r="B192" s="3" t="s">
        <v>504</v>
      </c>
      <c r="C192" s="3" t="s">
        <v>344</v>
      </c>
      <c r="D192" s="11">
        <v>14447.53</v>
      </c>
      <c r="E192" s="11">
        <v>0</v>
      </c>
      <c r="F192" s="11">
        <v>14447.53</v>
      </c>
      <c r="G192" s="6" t="s">
        <v>437</v>
      </c>
      <c r="H192" s="7" t="s">
        <v>506</v>
      </c>
      <c r="I192" s="45"/>
      <c r="J192" s="43"/>
      <c r="K192" s="43"/>
      <c r="L192" s="43"/>
      <c r="M192" s="44"/>
      <c r="N192" s="45" t="s">
        <v>565</v>
      </c>
      <c r="O192" s="43"/>
      <c r="P192" s="44"/>
      <c r="Q192" s="7" t="s">
        <v>566</v>
      </c>
      <c r="R192" s="6" t="s">
        <v>951</v>
      </c>
      <c r="S192" s="6" t="s">
        <v>557</v>
      </c>
      <c r="T192" s="6"/>
    </row>
    <row r="193" spans="1:20" ht="21">
      <c r="A193" s="30">
        <v>182</v>
      </c>
      <c r="B193" s="3" t="s">
        <v>502</v>
      </c>
      <c r="C193" s="3" t="s">
        <v>567</v>
      </c>
      <c r="D193" s="11">
        <v>4956.8</v>
      </c>
      <c r="E193" s="11">
        <v>0</v>
      </c>
      <c r="F193" s="11">
        <v>4956.8</v>
      </c>
      <c r="G193" s="6" t="s">
        <v>437</v>
      </c>
      <c r="H193" s="7" t="s">
        <v>506</v>
      </c>
      <c r="I193" s="45"/>
      <c r="J193" s="43"/>
      <c r="K193" s="43"/>
      <c r="L193" s="43"/>
      <c r="M193" s="44"/>
      <c r="N193" s="45" t="s">
        <v>568</v>
      </c>
      <c r="O193" s="43"/>
      <c r="P193" s="44"/>
      <c r="Q193" s="7" t="s">
        <v>569</v>
      </c>
      <c r="R193" s="6" t="s">
        <v>951</v>
      </c>
      <c r="S193" s="6" t="s">
        <v>557</v>
      </c>
      <c r="T193" s="6"/>
    </row>
    <row r="194" spans="1:20" ht="21">
      <c r="A194" s="30">
        <v>183</v>
      </c>
      <c r="B194" s="3" t="s">
        <v>499</v>
      </c>
      <c r="C194" s="3" t="s">
        <v>349</v>
      </c>
      <c r="D194" s="11">
        <v>1870</v>
      </c>
      <c r="E194" s="11">
        <v>1123.22</v>
      </c>
      <c r="F194" s="11">
        <v>2993.2200000000003</v>
      </c>
      <c r="G194" s="6" t="s">
        <v>437</v>
      </c>
      <c r="H194" s="7" t="s">
        <v>570</v>
      </c>
      <c r="I194" s="45"/>
      <c r="J194" s="43"/>
      <c r="K194" s="43"/>
      <c r="L194" s="43"/>
      <c r="M194" s="44"/>
      <c r="N194" s="45" t="s">
        <v>560</v>
      </c>
      <c r="O194" s="43"/>
      <c r="P194" s="44"/>
      <c r="Q194" s="7" t="s">
        <v>571</v>
      </c>
      <c r="R194" s="6" t="s">
        <v>951</v>
      </c>
      <c r="S194" s="6" t="s">
        <v>557</v>
      </c>
      <c r="T194" s="6"/>
    </row>
    <row r="195" spans="1:20" ht="21">
      <c r="A195" s="30">
        <v>184</v>
      </c>
      <c r="B195" s="3" t="s">
        <v>504</v>
      </c>
      <c r="C195" s="3" t="s">
        <v>344</v>
      </c>
      <c r="D195" s="11">
        <v>28391.98</v>
      </c>
      <c r="E195" s="11">
        <v>2.1679999999832901E-3</v>
      </c>
      <c r="F195" s="11">
        <v>28391.982167999999</v>
      </c>
      <c r="G195" s="6" t="s">
        <v>437</v>
      </c>
      <c r="H195" s="7" t="s">
        <v>506</v>
      </c>
      <c r="I195" s="45"/>
      <c r="J195" s="43"/>
      <c r="K195" s="43"/>
      <c r="L195" s="43"/>
      <c r="M195" s="44"/>
      <c r="N195" s="45" t="s">
        <v>565</v>
      </c>
      <c r="O195" s="43"/>
      <c r="P195" s="44"/>
      <c r="Q195" s="7" t="s">
        <v>566</v>
      </c>
      <c r="R195" s="6" t="s">
        <v>951</v>
      </c>
      <c r="S195" s="6" t="s">
        <v>557</v>
      </c>
      <c r="T195" s="6"/>
    </row>
    <row r="196" spans="1:20" ht="21">
      <c r="A196" s="30">
        <v>185</v>
      </c>
      <c r="B196" s="3" t="s">
        <v>501</v>
      </c>
      <c r="C196" s="3" t="s">
        <v>50</v>
      </c>
      <c r="D196" s="11">
        <v>460</v>
      </c>
      <c r="E196" s="11">
        <v>289.64999999999998</v>
      </c>
      <c r="F196" s="11">
        <v>749.65</v>
      </c>
      <c r="G196" s="6" t="s">
        <v>437</v>
      </c>
      <c r="H196" s="7" t="s">
        <v>572</v>
      </c>
      <c r="I196" s="45"/>
      <c r="J196" s="43"/>
      <c r="K196" s="43"/>
      <c r="L196" s="43"/>
      <c r="M196" s="44"/>
      <c r="N196" s="45" t="s">
        <v>560</v>
      </c>
      <c r="O196" s="43"/>
      <c r="P196" s="44"/>
      <c r="Q196" s="7" t="s">
        <v>571</v>
      </c>
      <c r="R196" s="6" t="s">
        <v>951</v>
      </c>
      <c r="S196" s="6" t="s">
        <v>557</v>
      </c>
      <c r="T196" s="6"/>
    </row>
    <row r="197" spans="1:20" ht="21">
      <c r="A197" s="30">
        <v>186</v>
      </c>
      <c r="B197" s="3" t="s">
        <v>505</v>
      </c>
      <c r="C197" s="3" t="s">
        <v>573</v>
      </c>
      <c r="D197" s="11">
        <v>1870</v>
      </c>
      <c r="E197" s="11">
        <v>809.37</v>
      </c>
      <c r="F197" s="11">
        <v>2679.37</v>
      </c>
      <c r="G197" s="6" t="s">
        <v>437</v>
      </c>
      <c r="H197" s="7" t="s">
        <v>570</v>
      </c>
      <c r="I197" s="45"/>
      <c r="J197" s="43"/>
      <c r="K197" s="43"/>
      <c r="L197" s="43"/>
      <c r="M197" s="44"/>
      <c r="N197" s="45" t="s">
        <v>565</v>
      </c>
      <c r="O197" s="43"/>
      <c r="P197" s="44"/>
      <c r="Q197" s="7" t="s">
        <v>571</v>
      </c>
      <c r="R197" s="6" t="s">
        <v>951</v>
      </c>
      <c r="S197" s="6" t="s">
        <v>557</v>
      </c>
      <c r="T197" s="6"/>
    </row>
    <row r="198" spans="1:20" ht="21">
      <c r="A198" s="30">
        <v>187</v>
      </c>
      <c r="B198" s="3" t="s">
        <v>506</v>
      </c>
      <c r="C198" s="3" t="s">
        <v>50</v>
      </c>
      <c r="D198" s="11">
        <v>57699.34</v>
      </c>
      <c r="E198" s="11">
        <v>1551.11</v>
      </c>
      <c r="F198" s="11">
        <v>59250.45</v>
      </c>
      <c r="G198" s="6" t="s">
        <v>564</v>
      </c>
      <c r="H198" s="7"/>
      <c r="I198" s="45"/>
      <c r="J198" s="43"/>
      <c r="K198" s="43"/>
      <c r="L198" s="43"/>
      <c r="M198" s="44"/>
      <c r="N198" s="45" t="s">
        <v>565</v>
      </c>
      <c r="O198" s="43"/>
      <c r="P198" s="44"/>
      <c r="Q198" s="7" t="s">
        <v>566</v>
      </c>
      <c r="R198" s="6" t="s">
        <v>951</v>
      </c>
      <c r="S198" s="6" t="s">
        <v>557</v>
      </c>
      <c r="T198" s="6"/>
    </row>
    <row r="199" spans="1:20" ht="21">
      <c r="A199" s="30">
        <v>188</v>
      </c>
      <c r="B199" s="3" t="s">
        <v>355</v>
      </c>
      <c r="C199" s="3" t="s">
        <v>308</v>
      </c>
      <c r="D199" s="11">
        <v>7998.6515319999999</v>
      </c>
      <c r="E199" s="11">
        <v>1152.48</v>
      </c>
      <c r="F199" s="11">
        <v>9151.1315319999994</v>
      </c>
      <c r="G199" s="6" t="s">
        <v>437</v>
      </c>
      <c r="H199" s="7" t="s">
        <v>574</v>
      </c>
      <c r="I199" s="45"/>
      <c r="J199" s="43"/>
      <c r="K199" s="43"/>
      <c r="L199" s="43"/>
      <c r="M199" s="44"/>
      <c r="N199" s="45" t="s">
        <v>560</v>
      </c>
      <c r="O199" s="43"/>
      <c r="P199" s="44"/>
      <c r="Q199" s="7" t="s">
        <v>575</v>
      </c>
      <c r="R199" s="6" t="s">
        <v>951</v>
      </c>
      <c r="S199" s="6" t="s">
        <v>557</v>
      </c>
      <c r="T199" s="6"/>
    </row>
    <row r="200" spans="1:20" ht="55.5" customHeight="1">
      <c r="A200" s="30">
        <v>189</v>
      </c>
      <c r="B200" s="3" t="s">
        <v>576</v>
      </c>
      <c r="C200" s="3" t="s">
        <v>50</v>
      </c>
      <c r="D200" s="11">
        <v>20824.32</v>
      </c>
      <c r="E200" s="11">
        <v>6472.13</v>
      </c>
      <c r="F200" s="11">
        <v>27296.45</v>
      </c>
      <c r="G200" s="6" t="s">
        <v>51</v>
      </c>
      <c r="H200" s="7" t="s">
        <v>577</v>
      </c>
      <c r="I200" s="45" t="s">
        <v>578</v>
      </c>
      <c r="J200" s="43"/>
      <c r="K200" s="43"/>
      <c r="L200" s="43"/>
      <c r="M200" s="44"/>
      <c r="N200" s="45" t="s">
        <v>565</v>
      </c>
      <c r="O200" s="43"/>
      <c r="P200" s="44"/>
      <c r="Q200" s="7" t="s">
        <v>579</v>
      </c>
      <c r="R200" s="6" t="s">
        <v>951</v>
      </c>
      <c r="S200" s="6" t="s">
        <v>557</v>
      </c>
      <c r="T200" s="6"/>
    </row>
    <row r="201" spans="1:20" ht="21">
      <c r="A201" s="30">
        <v>190</v>
      </c>
      <c r="B201" s="3" t="s">
        <v>580</v>
      </c>
      <c r="C201" s="3" t="s">
        <v>308</v>
      </c>
      <c r="D201" s="11">
        <v>177.11</v>
      </c>
      <c r="E201" s="11">
        <v>169.56</v>
      </c>
      <c r="F201" s="11">
        <v>346.67</v>
      </c>
      <c r="G201" s="6" t="s">
        <v>437</v>
      </c>
      <c r="H201" s="7" t="s">
        <v>581</v>
      </c>
      <c r="I201" s="45"/>
      <c r="J201" s="43"/>
      <c r="K201" s="43"/>
      <c r="L201" s="43"/>
      <c r="M201" s="44"/>
      <c r="N201" s="45" t="s">
        <v>560</v>
      </c>
      <c r="O201" s="43"/>
      <c r="P201" s="44"/>
      <c r="Q201" s="7"/>
      <c r="R201" s="6" t="s">
        <v>951</v>
      </c>
      <c r="S201" s="6" t="s">
        <v>557</v>
      </c>
      <c r="T201" s="6"/>
    </row>
    <row r="202" spans="1:20" ht="21">
      <c r="A202" s="30">
        <v>191</v>
      </c>
      <c r="B202" s="3" t="s">
        <v>582</v>
      </c>
      <c r="C202" s="3" t="s">
        <v>50</v>
      </c>
      <c r="D202" s="11">
        <v>154.75</v>
      </c>
      <c r="E202" s="11">
        <v>108.64</v>
      </c>
      <c r="F202" s="11">
        <v>263.39</v>
      </c>
      <c r="G202" s="6" t="s">
        <v>437</v>
      </c>
      <c r="H202" s="7" t="s">
        <v>583</v>
      </c>
      <c r="I202" s="45"/>
      <c r="J202" s="43"/>
      <c r="K202" s="43"/>
      <c r="L202" s="43"/>
      <c r="M202" s="44"/>
      <c r="N202" s="45" t="s">
        <v>560</v>
      </c>
      <c r="O202" s="43"/>
      <c r="P202" s="44"/>
      <c r="Q202" s="7"/>
      <c r="R202" s="6" t="s">
        <v>951</v>
      </c>
      <c r="S202" s="6" t="s">
        <v>557</v>
      </c>
      <c r="T202" s="6"/>
    </row>
    <row r="203" spans="1:20" ht="81.75" customHeight="1">
      <c r="A203" s="30">
        <v>192</v>
      </c>
      <c r="B203" s="3" t="s">
        <v>584</v>
      </c>
      <c r="C203" s="3" t="s">
        <v>573</v>
      </c>
      <c r="D203" s="11">
        <v>7164.8</v>
      </c>
      <c r="E203" s="11">
        <v>4279.28</v>
      </c>
      <c r="F203" s="11">
        <v>11444.08</v>
      </c>
      <c r="G203" s="6" t="s">
        <v>51</v>
      </c>
      <c r="H203" s="7" t="s">
        <v>585</v>
      </c>
      <c r="I203" s="45" t="s">
        <v>586</v>
      </c>
      <c r="J203" s="43"/>
      <c r="K203" s="43"/>
      <c r="L203" s="43"/>
      <c r="M203" s="44"/>
      <c r="N203" s="45" t="s">
        <v>560</v>
      </c>
      <c r="O203" s="43"/>
      <c r="P203" s="44"/>
      <c r="Q203" s="7" t="s">
        <v>587</v>
      </c>
      <c r="R203" s="6" t="s">
        <v>951</v>
      </c>
      <c r="S203" s="6" t="s">
        <v>557</v>
      </c>
      <c r="T203" s="6"/>
    </row>
    <row r="204" spans="1:20" ht="42" customHeight="1">
      <c r="A204" s="30">
        <v>193</v>
      </c>
      <c r="B204" s="3" t="s">
        <v>548</v>
      </c>
      <c r="C204" s="3" t="s">
        <v>50</v>
      </c>
      <c r="D204" s="11">
        <v>4500</v>
      </c>
      <c r="E204" s="11" t="s">
        <v>588</v>
      </c>
      <c r="F204" s="11">
        <v>4500</v>
      </c>
      <c r="G204" s="6" t="s">
        <v>118</v>
      </c>
      <c r="H204" s="7" t="s">
        <v>589</v>
      </c>
      <c r="I204" s="45" t="s">
        <v>590</v>
      </c>
      <c r="J204" s="43"/>
      <c r="K204" s="43"/>
      <c r="L204" s="43"/>
      <c r="M204" s="44"/>
      <c r="N204" s="45" t="s">
        <v>560</v>
      </c>
      <c r="O204" s="43"/>
      <c r="P204" s="44"/>
      <c r="Q204" s="7"/>
      <c r="R204" s="6" t="s">
        <v>951</v>
      </c>
      <c r="S204" s="6" t="s">
        <v>557</v>
      </c>
      <c r="T204" s="6"/>
    </row>
    <row r="205" spans="1:20" ht="50.25" customHeight="1">
      <c r="A205" s="30">
        <v>194</v>
      </c>
      <c r="B205" s="3" t="s">
        <v>507</v>
      </c>
      <c r="C205" s="3" t="s">
        <v>591</v>
      </c>
      <c r="D205" s="11">
        <v>1992.37</v>
      </c>
      <c r="E205" s="11">
        <v>1033.4900000000002</v>
      </c>
      <c r="F205" s="11">
        <v>3025.86</v>
      </c>
      <c r="G205" s="6" t="s">
        <v>51</v>
      </c>
      <c r="H205" s="7" t="s">
        <v>592</v>
      </c>
      <c r="I205" s="45" t="s">
        <v>593</v>
      </c>
      <c r="J205" s="43"/>
      <c r="K205" s="43"/>
      <c r="L205" s="43"/>
      <c r="M205" s="44"/>
      <c r="N205" s="45" t="s">
        <v>560</v>
      </c>
      <c r="O205" s="43"/>
      <c r="P205" s="44"/>
      <c r="Q205" s="7" t="s">
        <v>594</v>
      </c>
      <c r="R205" s="6" t="s">
        <v>952</v>
      </c>
      <c r="S205" s="6" t="s">
        <v>595</v>
      </c>
      <c r="T205" s="6"/>
    </row>
    <row r="206" spans="1:20" ht="59.25" customHeight="1">
      <c r="A206" s="30">
        <v>195</v>
      </c>
      <c r="B206" s="3" t="s">
        <v>508</v>
      </c>
      <c r="C206" s="3" t="s">
        <v>533</v>
      </c>
      <c r="D206" s="11">
        <v>12489</v>
      </c>
      <c r="E206" s="11">
        <v>4774.2999999999993</v>
      </c>
      <c r="F206" s="11">
        <v>17263.3</v>
      </c>
      <c r="G206" s="6" t="s">
        <v>51</v>
      </c>
      <c r="H206" s="5" t="s">
        <v>596</v>
      </c>
      <c r="I206" s="45" t="s">
        <v>597</v>
      </c>
      <c r="J206" s="43"/>
      <c r="K206" s="43"/>
      <c r="L206" s="43"/>
      <c r="M206" s="44"/>
      <c r="N206" s="45" t="s">
        <v>565</v>
      </c>
      <c r="O206" s="43"/>
      <c r="P206" s="44"/>
      <c r="Q206" s="7" t="s">
        <v>598</v>
      </c>
      <c r="R206" s="6" t="s">
        <v>952</v>
      </c>
      <c r="S206" s="6" t="s">
        <v>595</v>
      </c>
      <c r="T206" s="6"/>
    </row>
    <row r="207" spans="1:20" ht="149.25" customHeight="1">
      <c r="A207" s="30">
        <v>196</v>
      </c>
      <c r="B207" s="3" t="s">
        <v>509</v>
      </c>
      <c r="C207" s="3" t="s">
        <v>533</v>
      </c>
      <c r="D207" s="11">
        <v>14586.199999</v>
      </c>
      <c r="E207" s="11">
        <v>6079.6000009999989</v>
      </c>
      <c r="F207" s="11">
        <v>20665.8</v>
      </c>
      <c r="G207" s="6" t="s">
        <v>51</v>
      </c>
      <c r="H207" s="5" t="s">
        <v>599</v>
      </c>
      <c r="I207" s="45" t="s">
        <v>600</v>
      </c>
      <c r="J207" s="43"/>
      <c r="K207" s="43"/>
      <c r="L207" s="43"/>
      <c r="M207" s="44"/>
      <c r="N207" s="45" t="s">
        <v>565</v>
      </c>
      <c r="O207" s="43"/>
      <c r="P207" s="44"/>
      <c r="Q207" s="7" t="s">
        <v>598</v>
      </c>
      <c r="R207" s="6" t="s">
        <v>952</v>
      </c>
      <c r="S207" s="6" t="s">
        <v>595</v>
      </c>
      <c r="T207" s="6"/>
    </row>
    <row r="208" spans="1:20" ht="51" customHeight="1">
      <c r="A208" s="30">
        <v>197</v>
      </c>
      <c r="B208" s="3" t="s">
        <v>510</v>
      </c>
      <c r="C208" s="3" t="s">
        <v>601</v>
      </c>
      <c r="D208" s="11">
        <v>843.41587600000003</v>
      </c>
      <c r="E208" s="11">
        <v>1028.4141239999999</v>
      </c>
      <c r="F208" s="11">
        <v>1871.83</v>
      </c>
      <c r="G208" s="6" t="s">
        <v>51</v>
      </c>
      <c r="H208" s="7" t="s">
        <v>602</v>
      </c>
      <c r="I208" s="45" t="s">
        <v>603</v>
      </c>
      <c r="J208" s="43"/>
      <c r="K208" s="43"/>
      <c r="L208" s="43"/>
      <c r="M208" s="44"/>
      <c r="N208" s="45" t="s">
        <v>560</v>
      </c>
      <c r="O208" s="43"/>
      <c r="P208" s="44"/>
      <c r="Q208" s="7" t="s">
        <v>604</v>
      </c>
      <c r="R208" s="6" t="s">
        <v>952</v>
      </c>
      <c r="S208" s="6" t="s">
        <v>595</v>
      </c>
      <c r="T208" s="6"/>
    </row>
    <row r="209" spans="1:20" ht="42" customHeight="1">
      <c r="A209" s="30">
        <v>198</v>
      </c>
      <c r="B209" s="3" t="s">
        <v>550</v>
      </c>
      <c r="C209" s="3" t="s">
        <v>605</v>
      </c>
      <c r="D209" s="11">
        <v>1549.33</v>
      </c>
      <c r="E209" s="11">
        <v>1112.0300000000002</v>
      </c>
      <c r="F209" s="11">
        <v>2661.36</v>
      </c>
      <c r="G209" s="6" t="s">
        <v>437</v>
      </c>
      <c r="H209" s="7" t="s">
        <v>606</v>
      </c>
      <c r="I209" s="107"/>
      <c r="J209" s="108"/>
      <c r="K209" s="108"/>
      <c r="L209" s="108"/>
      <c r="M209" s="109"/>
      <c r="N209" s="45" t="s">
        <v>607</v>
      </c>
      <c r="O209" s="43"/>
      <c r="P209" s="44"/>
      <c r="Q209" s="7" t="s">
        <v>608</v>
      </c>
      <c r="R209" s="6" t="s">
        <v>952</v>
      </c>
      <c r="S209" s="6" t="s">
        <v>595</v>
      </c>
      <c r="T209" s="6"/>
    </row>
    <row r="210" spans="1:20" ht="71.25" customHeight="1">
      <c r="A210" s="30">
        <v>199</v>
      </c>
      <c r="B210" s="3" t="s">
        <v>609</v>
      </c>
      <c r="C210" s="3" t="s">
        <v>605</v>
      </c>
      <c r="D210" s="11">
        <v>3994.9</v>
      </c>
      <c r="E210" s="11">
        <v>1713.19</v>
      </c>
      <c r="F210" s="11">
        <v>5708.09</v>
      </c>
      <c r="G210" s="6" t="s">
        <v>51</v>
      </c>
      <c r="H210" s="7" t="s">
        <v>610</v>
      </c>
      <c r="I210" s="107" t="s">
        <v>611</v>
      </c>
      <c r="J210" s="108"/>
      <c r="K210" s="108"/>
      <c r="L210" s="108"/>
      <c r="M210" s="109"/>
      <c r="N210" s="45" t="s">
        <v>565</v>
      </c>
      <c r="O210" s="43"/>
      <c r="P210" s="44"/>
      <c r="Q210" s="7" t="s">
        <v>612</v>
      </c>
      <c r="R210" s="6" t="s">
        <v>952</v>
      </c>
      <c r="S210" s="6" t="s">
        <v>595</v>
      </c>
      <c r="T210" s="6"/>
    </row>
    <row r="211" spans="1:20" ht="71.25" customHeight="1">
      <c r="A211" s="30">
        <v>200</v>
      </c>
      <c r="B211" s="3" t="s">
        <v>613</v>
      </c>
      <c r="C211" s="3" t="s">
        <v>605</v>
      </c>
      <c r="D211" s="11">
        <v>7000</v>
      </c>
      <c r="E211" s="11">
        <v>944.41</v>
      </c>
      <c r="F211" s="11">
        <v>7944.41</v>
      </c>
      <c r="G211" s="6" t="s">
        <v>614</v>
      </c>
      <c r="H211" s="7"/>
      <c r="I211" s="107" t="s">
        <v>615</v>
      </c>
      <c r="J211" s="108"/>
      <c r="K211" s="108"/>
      <c r="L211" s="108"/>
      <c r="M211" s="109"/>
      <c r="N211" s="45" t="s">
        <v>565</v>
      </c>
      <c r="O211" s="43"/>
      <c r="P211" s="44"/>
      <c r="Q211" s="7" t="s">
        <v>616</v>
      </c>
      <c r="R211" s="6" t="s">
        <v>952</v>
      </c>
      <c r="S211" s="6" t="s">
        <v>595</v>
      </c>
      <c r="T211" s="6"/>
    </row>
    <row r="212" spans="1:20" ht="71.25" customHeight="1">
      <c r="A212" s="30">
        <v>201</v>
      </c>
      <c r="B212" s="3" t="s">
        <v>617</v>
      </c>
      <c r="C212" s="3" t="s">
        <v>430</v>
      </c>
      <c r="D212" s="11">
        <v>5850</v>
      </c>
      <c r="E212" s="11">
        <v>165.75</v>
      </c>
      <c r="F212" s="11">
        <v>6015.75</v>
      </c>
      <c r="G212" s="6" t="s">
        <v>51</v>
      </c>
      <c r="H212" s="7" t="s">
        <v>618</v>
      </c>
      <c r="I212" s="107" t="s">
        <v>619</v>
      </c>
      <c r="J212" s="108"/>
      <c r="K212" s="108"/>
      <c r="L212" s="108"/>
      <c r="M212" s="109"/>
      <c r="N212" s="45" t="s">
        <v>539</v>
      </c>
      <c r="O212" s="43"/>
      <c r="P212" s="44"/>
      <c r="Q212" s="7" t="s">
        <v>620</v>
      </c>
      <c r="R212" s="6" t="s">
        <v>952</v>
      </c>
      <c r="S212" s="6" t="s">
        <v>595</v>
      </c>
      <c r="T212" s="6"/>
    </row>
    <row r="213" spans="1:20" ht="71.25" customHeight="1">
      <c r="A213" s="30">
        <v>202</v>
      </c>
      <c r="B213" s="3" t="s">
        <v>503</v>
      </c>
      <c r="C213" s="3" t="s">
        <v>50</v>
      </c>
      <c r="D213" s="11">
        <v>1096.7269839999999</v>
      </c>
      <c r="E213" s="11">
        <v>291.61</v>
      </c>
      <c r="F213" s="11">
        <v>1388.336984</v>
      </c>
      <c r="G213" s="6" t="s">
        <v>51</v>
      </c>
      <c r="H213" s="7" t="s">
        <v>621</v>
      </c>
      <c r="I213" s="45" t="s">
        <v>622</v>
      </c>
      <c r="J213" s="43"/>
      <c r="K213" s="43"/>
      <c r="L213" s="43"/>
      <c r="M213" s="44"/>
      <c r="N213" s="45" t="s">
        <v>560</v>
      </c>
      <c r="O213" s="43"/>
      <c r="P213" s="44"/>
      <c r="Q213" s="7" t="s">
        <v>623</v>
      </c>
      <c r="R213" s="6" t="s">
        <v>953</v>
      </c>
      <c r="S213" s="6" t="s">
        <v>624</v>
      </c>
      <c r="T213" s="6"/>
    </row>
    <row r="214" spans="1:20" ht="71.25" customHeight="1">
      <c r="A214" s="30">
        <v>203</v>
      </c>
      <c r="B214" s="3" t="s">
        <v>511</v>
      </c>
      <c r="C214" s="3" t="s">
        <v>308</v>
      </c>
      <c r="D214" s="11">
        <v>1999.915</v>
      </c>
      <c r="E214" s="11">
        <v>1547.25</v>
      </c>
      <c r="F214" s="11">
        <v>3547.165</v>
      </c>
      <c r="G214" s="6" t="s">
        <v>51</v>
      </c>
      <c r="H214" s="7" t="s">
        <v>625</v>
      </c>
      <c r="I214" s="45" t="s">
        <v>626</v>
      </c>
      <c r="J214" s="43"/>
      <c r="K214" s="43"/>
      <c r="L214" s="43"/>
      <c r="M214" s="44"/>
      <c r="N214" s="45" t="s">
        <v>560</v>
      </c>
      <c r="O214" s="43"/>
      <c r="P214" s="44"/>
      <c r="Q214" s="7" t="s">
        <v>627</v>
      </c>
      <c r="R214" s="6" t="s">
        <v>953</v>
      </c>
      <c r="S214" s="6" t="s">
        <v>624</v>
      </c>
      <c r="T214" s="6"/>
    </row>
    <row r="215" spans="1:20" ht="71.25" customHeight="1">
      <c r="A215" s="30">
        <v>204</v>
      </c>
      <c r="B215" s="3" t="s">
        <v>512</v>
      </c>
      <c r="C215" s="3" t="s">
        <v>50</v>
      </c>
      <c r="D215" s="11">
        <v>8818.7000000000007</v>
      </c>
      <c r="E215" s="11">
        <v>6547.82</v>
      </c>
      <c r="F215" s="11">
        <v>15366.52</v>
      </c>
      <c r="G215" s="6" t="s">
        <v>51</v>
      </c>
      <c r="H215" s="7" t="s">
        <v>628</v>
      </c>
      <c r="I215" s="45" t="s">
        <v>629</v>
      </c>
      <c r="J215" s="43"/>
      <c r="K215" s="43"/>
      <c r="L215" s="43"/>
      <c r="M215" s="44"/>
      <c r="N215" s="45" t="s">
        <v>560</v>
      </c>
      <c r="O215" s="43"/>
      <c r="P215" s="44"/>
      <c r="Q215" s="7" t="s">
        <v>630</v>
      </c>
      <c r="R215" s="6" t="s">
        <v>953</v>
      </c>
      <c r="S215" s="6" t="s">
        <v>552</v>
      </c>
      <c r="T215" s="6"/>
    </row>
    <row r="216" spans="1:20" ht="71.25" customHeight="1">
      <c r="A216" s="30">
        <v>205</v>
      </c>
      <c r="B216" s="3" t="s">
        <v>513</v>
      </c>
      <c r="C216" s="3" t="s">
        <v>50</v>
      </c>
      <c r="D216" s="11">
        <v>2741.1723999999999</v>
      </c>
      <c r="E216" s="11">
        <v>2506.19</v>
      </c>
      <c r="F216" s="11">
        <v>5247.3624</v>
      </c>
      <c r="G216" s="6" t="s">
        <v>51</v>
      </c>
      <c r="H216" s="7" t="s">
        <v>631</v>
      </c>
      <c r="I216" s="45" t="s">
        <v>632</v>
      </c>
      <c r="J216" s="43"/>
      <c r="K216" s="43"/>
      <c r="L216" s="43"/>
      <c r="M216" s="44"/>
      <c r="N216" s="45" t="s">
        <v>560</v>
      </c>
      <c r="O216" s="43"/>
      <c r="P216" s="44"/>
      <c r="Q216" s="7" t="s">
        <v>630</v>
      </c>
      <c r="R216" s="6" t="s">
        <v>953</v>
      </c>
      <c r="S216" s="6" t="s">
        <v>553</v>
      </c>
      <c r="T216" s="6"/>
    </row>
    <row r="217" spans="1:20" ht="94.5" customHeight="1">
      <c r="A217" s="30">
        <v>206</v>
      </c>
      <c r="B217" s="3" t="s">
        <v>524</v>
      </c>
      <c r="C217" s="3" t="s">
        <v>633</v>
      </c>
      <c r="D217" s="11">
        <v>8955</v>
      </c>
      <c r="E217" s="11">
        <v>5076.1400000000003</v>
      </c>
      <c r="F217" s="11">
        <v>14031.14</v>
      </c>
      <c r="G217" s="6" t="s">
        <v>986</v>
      </c>
      <c r="H217" s="7" t="s">
        <v>634</v>
      </c>
      <c r="I217" s="45" t="s">
        <v>635</v>
      </c>
      <c r="J217" s="43"/>
      <c r="K217" s="43"/>
      <c r="L217" s="43"/>
      <c r="M217" s="44"/>
      <c r="N217" s="45" t="s">
        <v>636</v>
      </c>
      <c r="O217" s="43"/>
      <c r="P217" s="44"/>
      <c r="Q217" s="5" t="s">
        <v>637</v>
      </c>
      <c r="R217" s="3" t="s">
        <v>950</v>
      </c>
      <c r="S217" s="3" t="s">
        <v>557</v>
      </c>
      <c r="T217" s="6" t="s">
        <v>638</v>
      </c>
    </row>
    <row r="218" spans="1:20" ht="94.5" customHeight="1">
      <c r="A218" s="30">
        <v>207</v>
      </c>
      <c r="B218" s="3" t="s">
        <v>639</v>
      </c>
      <c r="C218" s="3" t="s">
        <v>339</v>
      </c>
      <c r="D218" s="11">
        <v>7160</v>
      </c>
      <c r="E218" s="11">
        <v>4834.6899999999996</v>
      </c>
      <c r="F218" s="11">
        <v>11994.689999999999</v>
      </c>
      <c r="G218" s="6" t="s">
        <v>986</v>
      </c>
      <c r="H218" s="7" t="s">
        <v>640</v>
      </c>
      <c r="I218" s="45" t="s">
        <v>641</v>
      </c>
      <c r="J218" s="43"/>
      <c r="K218" s="43"/>
      <c r="L218" s="43"/>
      <c r="M218" s="44"/>
      <c r="N218" s="45" t="s">
        <v>642</v>
      </c>
      <c r="O218" s="43"/>
      <c r="P218" s="44"/>
      <c r="Q218" s="5" t="s">
        <v>643</v>
      </c>
      <c r="R218" s="3" t="s">
        <v>950</v>
      </c>
      <c r="S218" s="3" t="s">
        <v>557</v>
      </c>
      <c r="T218" s="6" t="s">
        <v>644</v>
      </c>
    </row>
    <row r="219" spans="1:20" ht="63" customHeight="1">
      <c r="A219" s="30">
        <v>208</v>
      </c>
      <c r="B219" s="3" t="s">
        <v>514</v>
      </c>
      <c r="C219" s="3" t="s">
        <v>645</v>
      </c>
      <c r="D219" s="11">
        <v>1931.52</v>
      </c>
      <c r="E219" s="11">
        <v>897.47</v>
      </c>
      <c r="F219" s="11">
        <f>SUM(D219:E219)</f>
        <v>2828.99</v>
      </c>
      <c r="G219" s="3" t="s">
        <v>51</v>
      </c>
      <c r="H219" s="5" t="s">
        <v>646</v>
      </c>
      <c r="I219" s="45" t="s">
        <v>647</v>
      </c>
      <c r="J219" s="43"/>
      <c r="K219" s="43"/>
      <c r="L219" s="43"/>
      <c r="M219" s="44"/>
      <c r="N219" s="45" t="s">
        <v>648</v>
      </c>
      <c r="O219" s="43"/>
      <c r="P219" s="44"/>
      <c r="Q219" s="5" t="s">
        <v>649</v>
      </c>
      <c r="R219" s="3" t="s">
        <v>958</v>
      </c>
      <c r="S219" s="6" t="s">
        <v>650</v>
      </c>
      <c r="T219" s="6"/>
    </row>
    <row r="220" spans="1:20" ht="84" customHeight="1">
      <c r="A220" s="30">
        <v>209</v>
      </c>
      <c r="B220" s="3" t="s">
        <v>515</v>
      </c>
      <c r="C220" s="3" t="s">
        <v>651</v>
      </c>
      <c r="D220" s="11">
        <v>5239.9999520000001</v>
      </c>
      <c r="E220" s="11">
        <v>1108.7570722285802</v>
      </c>
      <c r="F220" s="11">
        <f>SUM(D220:E220)</f>
        <v>6348.7570242285801</v>
      </c>
      <c r="G220" s="6" t="s">
        <v>51</v>
      </c>
      <c r="H220" s="7" t="s">
        <v>652</v>
      </c>
      <c r="I220" s="110" t="s">
        <v>653</v>
      </c>
      <c r="J220" s="110"/>
      <c r="K220" s="110"/>
      <c r="L220" s="110"/>
      <c r="M220" s="110"/>
      <c r="N220" s="42" t="s">
        <v>654</v>
      </c>
      <c r="O220" s="43"/>
      <c r="P220" s="44"/>
      <c r="Q220" s="7" t="s">
        <v>655</v>
      </c>
      <c r="R220" s="6" t="s">
        <v>954</v>
      </c>
      <c r="S220" s="6" t="s">
        <v>242</v>
      </c>
      <c r="T220" s="6" t="s">
        <v>656</v>
      </c>
    </row>
    <row r="221" spans="1:20" ht="84" customHeight="1">
      <c r="A221" s="30">
        <v>210</v>
      </c>
      <c r="B221" s="3" t="s">
        <v>657</v>
      </c>
      <c r="C221" s="6" t="s">
        <v>651</v>
      </c>
      <c r="D221" s="11">
        <v>1990</v>
      </c>
      <c r="E221" s="11">
        <v>414.52211391666663</v>
      </c>
      <c r="F221" s="11">
        <f t="shared" ref="F221:F249" si="9">SUM(D221:E221)</f>
        <v>2404.5221139166665</v>
      </c>
      <c r="G221" s="6" t="s">
        <v>51</v>
      </c>
      <c r="H221" s="7" t="s">
        <v>658</v>
      </c>
      <c r="I221" s="110" t="s">
        <v>659</v>
      </c>
      <c r="J221" s="110"/>
      <c r="K221" s="110"/>
      <c r="L221" s="110"/>
      <c r="M221" s="110"/>
      <c r="N221" s="42" t="s">
        <v>654</v>
      </c>
      <c r="O221" s="43"/>
      <c r="P221" s="44"/>
      <c r="Q221" s="7" t="s">
        <v>660</v>
      </c>
      <c r="R221" s="6" t="s">
        <v>954</v>
      </c>
      <c r="S221" s="6" t="s">
        <v>242</v>
      </c>
      <c r="T221" s="6"/>
    </row>
    <row r="222" spans="1:20" ht="52.5" customHeight="1">
      <c r="A222" s="30">
        <v>211</v>
      </c>
      <c r="B222" s="3" t="s">
        <v>661</v>
      </c>
      <c r="C222" s="6" t="s">
        <v>651</v>
      </c>
      <c r="D222" s="11">
        <v>489.99972500000001</v>
      </c>
      <c r="E222" s="11">
        <v>116.00217362322914</v>
      </c>
      <c r="F222" s="11">
        <f t="shared" si="9"/>
        <v>606.00189862322918</v>
      </c>
      <c r="G222" s="6" t="s">
        <v>51</v>
      </c>
      <c r="H222" s="7" t="s">
        <v>662</v>
      </c>
      <c r="I222" s="110" t="s">
        <v>663</v>
      </c>
      <c r="J222" s="110"/>
      <c r="K222" s="110"/>
      <c r="L222" s="110"/>
      <c r="M222" s="110"/>
      <c r="N222" s="42" t="s">
        <v>654</v>
      </c>
      <c r="O222" s="43"/>
      <c r="P222" s="44"/>
      <c r="Q222" s="7" t="s">
        <v>660</v>
      </c>
      <c r="R222" s="6" t="s">
        <v>954</v>
      </c>
      <c r="S222" s="6" t="s">
        <v>242</v>
      </c>
      <c r="T222" s="6"/>
    </row>
    <row r="223" spans="1:20" ht="84" customHeight="1">
      <c r="A223" s="30">
        <v>212</v>
      </c>
      <c r="B223" s="3" t="s">
        <v>516</v>
      </c>
      <c r="C223" s="3" t="s">
        <v>664</v>
      </c>
      <c r="D223" s="11">
        <v>38811.5</v>
      </c>
      <c r="E223" s="11">
        <v>13661.758210333332</v>
      </c>
      <c r="F223" s="11">
        <f t="shared" si="9"/>
        <v>52473.258210333333</v>
      </c>
      <c r="G223" s="6" t="s">
        <v>51</v>
      </c>
      <c r="H223" s="7" t="s">
        <v>665</v>
      </c>
      <c r="I223" s="42" t="s">
        <v>666</v>
      </c>
      <c r="J223" s="43"/>
      <c r="K223" s="43"/>
      <c r="L223" s="43"/>
      <c r="M223" s="44"/>
      <c r="N223" s="42" t="s">
        <v>667</v>
      </c>
      <c r="O223" s="43"/>
      <c r="P223" s="44"/>
      <c r="Q223" s="7" t="s">
        <v>668</v>
      </c>
      <c r="R223" s="6" t="s">
        <v>955</v>
      </c>
      <c r="S223" s="6" t="s">
        <v>669</v>
      </c>
      <c r="T223" s="6"/>
    </row>
    <row r="224" spans="1:20" ht="63" customHeight="1">
      <c r="A224" s="30">
        <v>213</v>
      </c>
      <c r="B224" s="3" t="s">
        <v>670</v>
      </c>
      <c r="C224" s="3" t="s">
        <v>671</v>
      </c>
      <c r="D224" s="11">
        <v>6000</v>
      </c>
      <c r="E224" s="11">
        <v>1693.6823216875002</v>
      </c>
      <c r="F224" s="11">
        <f t="shared" si="9"/>
        <v>7693.6823216875</v>
      </c>
      <c r="G224" s="3" t="s">
        <v>51</v>
      </c>
      <c r="H224" s="5" t="s">
        <v>672</v>
      </c>
      <c r="I224" s="45" t="s">
        <v>673</v>
      </c>
      <c r="J224" s="43"/>
      <c r="K224" s="43"/>
      <c r="L224" s="43"/>
      <c r="M224" s="44"/>
      <c r="N224" s="45" t="s">
        <v>648</v>
      </c>
      <c r="O224" s="43"/>
      <c r="P224" s="44"/>
      <c r="Q224" s="10" t="s">
        <v>674</v>
      </c>
      <c r="R224" s="3" t="s">
        <v>958</v>
      </c>
      <c r="S224" s="6" t="s">
        <v>650</v>
      </c>
      <c r="T224" s="3"/>
    </row>
    <row r="225" spans="1:20" ht="63" customHeight="1">
      <c r="A225" s="30">
        <v>214</v>
      </c>
      <c r="B225" s="3" t="s">
        <v>675</v>
      </c>
      <c r="C225" s="3" t="s">
        <v>671</v>
      </c>
      <c r="D225" s="11">
        <v>3890</v>
      </c>
      <c r="E225" s="11">
        <v>1112.1858055624998</v>
      </c>
      <c r="F225" s="11">
        <f t="shared" si="9"/>
        <v>5002.1858055624998</v>
      </c>
      <c r="G225" s="3" t="s">
        <v>51</v>
      </c>
      <c r="H225" s="5" t="s">
        <v>676</v>
      </c>
      <c r="I225" s="45" t="s">
        <v>673</v>
      </c>
      <c r="J225" s="43"/>
      <c r="K225" s="43"/>
      <c r="L225" s="43"/>
      <c r="M225" s="44"/>
      <c r="N225" s="45" t="s">
        <v>648</v>
      </c>
      <c r="O225" s="43"/>
      <c r="P225" s="44"/>
      <c r="Q225" s="10" t="s">
        <v>677</v>
      </c>
      <c r="R225" s="3" t="s">
        <v>958</v>
      </c>
      <c r="S225" s="6" t="s">
        <v>650</v>
      </c>
      <c r="T225" s="3"/>
    </row>
    <row r="226" spans="1:20" ht="73.5" customHeight="1">
      <c r="A226" s="30">
        <v>215</v>
      </c>
      <c r="B226" s="3" t="s">
        <v>678</v>
      </c>
      <c r="C226" s="3" t="s">
        <v>679</v>
      </c>
      <c r="D226" s="11">
        <v>33739.995070999998</v>
      </c>
      <c r="E226" s="11">
        <v>7549.843082498699</v>
      </c>
      <c r="F226" s="11">
        <f t="shared" si="9"/>
        <v>41289.838153498698</v>
      </c>
      <c r="G226" s="3" t="s">
        <v>51</v>
      </c>
      <c r="H226" s="5" t="s">
        <v>680</v>
      </c>
      <c r="I226" s="45" t="s">
        <v>681</v>
      </c>
      <c r="J226" s="43"/>
      <c r="K226" s="43"/>
      <c r="L226" s="43"/>
      <c r="M226" s="44"/>
      <c r="N226" s="45" t="s">
        <v>648</v>
      </c>
      <c r="O226" s="43"/>
      <c r="P226" s="44"/>
      <c r="Q226" s="10" t="s">
        <v>677</v>
      </c>
      <c r="R226" s="3" t="s">
        <v>958</v>
      </c>
      <c r="S226" s="6" t="s">
        <v>650</v>
      </c>
      <c r="T226" s="3"/>
    </row>
    <row r="227" spans="1:20" ht="73.5" customHeight="1">
      <c r="A227" s="30">
        <v>216</v>
      </c>
      <c r="B227" s="3" t="s">
        <v>517</v>
      </c>
      <c r="C227" s="3" t="s">
        <v>664</v>
      </c>
      <c r="D227" s="11">
        <v>1501.4790479999999</v>
      </c>
      <c r="E227" s="11">
        <v>551.48</v>
      </c>
      <c r="F227" s="11">
        <f t="shared" si="9"/>
        <v>2052.9590479999997</v>
      </c>
      <c r="G227" s="3" t="s">
        <v>51</v>
      </c>
      <c r="H227" s="5" t="s">
        <v>682</v>
      </c>
      <c r="I227" s="45" t="s">
        <v>683</v>
      </c>
      <c r="J227" s="43"/>
      <c r="K227" s="43"/>
      <c r="L227" s="43"/>
      <c r="M227" s="44"/>
      <c r="N227" s="45" t="s">
        <v>648</v>
      </c>
      <c r="O227" s="43"/>
      <c r="P227" s="44"/>
      <c r="Q227" s="5" t="s">
        <v>684</v>
      </c>
      <c r="R227" s="3" t="s">
        <v>958</v>
      </c>
      <c r="S227" s="6" t="s">
        <v>650</v>
      </c>
      <c r="T227" s="6"/>
    </row>
    <row r="228" spans="1:20" ht="31.5" customHeight="1">
      <c r="A228" s="30">
        <v>217</v>
      </c>
      <c r="B228" s="3" t="s">
        <v>518</v>
      </c>
      <c r="C228" s="3" t="s">
        <v>685</v>
      </c>
      <c r="D228" s="11">
        <v>2480</v>
      </c>
      <c r="E228" s="11">
        <v>2553.0500000000002</v>
      </c>
      <c r="F228" s="11">
        <f t="shared" si="9"/>
        <v>5033.05</v>
      </c>
      <c r="G228" s="3" t="s">
        <v>51</v>
      </c>
      <c r="H228" s="7" t="s">
        <v>686</v>
      </c>
      <c r="I228" s="42" t="s">
        <v>687</v>
      </c>
      <c r="J228" s="43"/>
      <c r="K228" s="43"/>
      <c r="L228" s="43"/>
      <c r="M228" s="44"/>
      <c r="N228" s="45" t="s">
        <v>648</v>
      </c>
      <c r="O228" s="43"/>
      <c r="P228" s="44"/>
      <c r="Q228" s="7" t="s">
        <v>439</v>
      </c>
      <c r="R228" s="6" t="s">
        <v>956</v>
      </c>
      <c r="S228" s="6" t="s">
        <v>957</v>
      </c>
      <c r="T228" s="6"/>
    </row>
    <row r="229" spans="1:20" ht="139.5" customHeight="1">
      <c r="A229" s="30">
        <v>218</v>
      </c>
      <c r="B229" s="3" t="s">
        <v>519</v>
      </c>
      <c r="C229" s="3" t="s">
        <v>664</v>
      </c>
      <c r="D229" s="11">
        <v>1500</v>
      </c>
      <c r="E229" s="11">
        <v>2016.11</v>
      </c>
      <c r="F229" s="11">
        <f t="shared" si="9"/>
        <v>3516.1099999999997</v>
      </c>
      <c r="G229" s="1" t="s">
        <v>614</v>
      </c>
      <c r="H229" s="4"/>
      <c r="I229" s="45" t="s">
        <v>688</v>
      </c>
      <c r="J229" s="43"/>
      <c r="K229" s="43"/>
      <c r="L229" s="43"/>
      <c r="M229" s="44"/>
      <c r="N229" s="45" t="s">
        <v>648</v>
      </c>
      <c r="O229" s="43"/>
      <c r="P229" s="44"/>
      <c r="Q229" s="5" t="s">
        <v>689</v>
      </c>
      <c r="R229" s="3" t="s">
        <v>958</v>
      </c>
      <c r="S229" s="6" t="s">
        <v>650</v>
      </c>
      <c r="T229" s="6"/>
    </row>
    <row r="230" spans="1:20" ht="225.75" customHeight="1">
      <c r="A230" s="30">
        <v>219</v>
      </c>
      <c r="B230" s="3" t="s">
        <v>520</v>
      </c>
      <c r="C230" s="3" t="s">
        <v>690</v>
      </c>
      <c r="D230" s="11">
        <v>1825</v>
      </c>
      <c r="E230" s="11">
        <v>239.07</v>
      </c>
      <c r="F230" s="11">
        <f t="shared" si="9"/>
        <v>2064.0700000000002</v>
      </c>
      <c r="G230" s="1" t="s">
        <v>614</v>
      </c>
      <c r="H230" s="39"/>
      <c r="I230" s="45" t="s">
        <v>691</v>
      </c>
      <c r="J230" s="43"/>
      <c r="K230" s="43"/>
      <c r="L230" s="43"/>
      <c r="M230" s="44"/>
      <c r="N230" s="45" t="s">
        <v>692</v>
      </c>
      <c r="O230" s="43"/>
      <c r="P230" s="44"/>
      <c r="Q230" s="5" t="s">
        <v>693</v>
      </c>
      <c r="R230" s="6" t="s">
        <v>956</v>
      </c>
      <c r="S230" s="6" t="s">
        <v>957</v>
      </c>
      <c r="T230" s="6"/>
    </row>
    <row r="231" spans="1:20" ht="102.75" customHeight="1">
      <c r="A231" s="30">
        <v>220</v>
      </c>
      <c r="B231" s="3" t="s">
        <v>694</v>
      </c>
      <c r="C231" s="3" t="s">
        <v>695</v>
      </c>
      <c r="D231" s="11">
        <v>390.00556499999999</v>
      </c>
      <c r="E231" s="11">
        <f>221.836602+72.2674324944</f>
        <v>294.10403449440003</v>
      </c>
      <c r="F231" s="11">
        <f t="shared" si="9"/>
        <v>684.10959949440007</v>
      </c>
      <c r="G231" s="1" t="s">
        <v>51</v>
      </c>
      <c r="H231" s="4" t="s">
        <v>696</v>
      </c>
      <c r="I231" s="45" t="s">
        <v>697</v>
      </c>
      <c r="J231" s="43"/>
      <c r="K231" s="43"/>
      <c r="L231" s="43"/>
      <c r="M231" s="44"/>
      <c r="N231" s="45" t="s">
        <v>648</v>
      </c>
      <c r="O231" s="43"/>
      <c r="P231" s="44"/>
      <c r="Q231" s="5" t="s">
        <v>698</v>
      </c>
      <c r="R231" s="3" t="s">
        <v>958</v>
      </c>
      <c r="S231" s="6" t="s">
        <v>650</v>
      </c>
      <c r="T231" s="3"/>
    </row>
    <row r="232" spans="1:20" ht="150" customHeight="1">
      <c r="A232" s="30">
        <v>221</v>
      </c>
      <c r="B232" s="3" t="s">
        <v>699</v>
      </c>
      <c r="C232" s="3" t="s">
        <v>664</v>
      </c>
      <c r="D232" s="11">
        <v>3000</v>
      </c>
      <c r="E232" s="11">
        <f>1866.078486+436.327125</f>
        <v>2302.4056110000001</v>
      </c>
      <c r="F232" s="11">
        <f t="shared" si="9"/>
        <v>5302.4056110000001</v>
      </c>
      <c r="G232" s="1" t="s">
        <v>51</v>
      </c>
      <c r="H232" s="4" t="s">
        <v>700</v>
      </c>
      <c r="I232" s="45" t="s">
        <v>701</v>
      </c>
      <c r="J232" s="43"/>
      <c r="K232" s="43"/>
      <c r="L232" s="43"/>
      <c r="M232" s="44"/>
      <c r="N232" s="45" t="s">
        <v>648</v>
      </c>
      <c r="O232" s="43"/>
      <c r="P232" s="44"/>
      <c r="Q232" s="5" t="s">
        <v>693</v>
      </c>
      <c r="R232" s="3" t="s">
        <v>958</v>
      </c>
      <c r="S232" s="6" t="s">
        <v>650</v>
      </c>
      <c r="T232" s="3"/>
    </row>
    <row r="233" spans="1:20" ht="102.75" customHeight="1">
      <c r="A233" s="30">
        <v>222</v>
      </c>
      <c r="B233" s="3" t="s">
        <v>702</v>
      </c>
      <c r="C233" s="3" t="s">
        <v>685</v>
      </c>
      <c r="D233" s="11">
        <v>3000</v>
      </c>
      <c r="E233" s="11">
        <f>1944.807434+432.9</f>
        <v>2377.7074339999999</v>
      </c>
      <c r="F233" s="11">
        <f t="shared" si="9"/>
        <v>5377.7074339999999</v>
      </c>
      <c r="G233" s="1" t="s">
        <v>614</v>
      </c>
      <c r="H233" s="4"/>
      <c r="I233" s="45" t="s">
        <v>703</v>
      </c>
      <c r="J233" s="43"/>
      <c r="K233" s="43"/>
      <c r="L233" s="43"/>
      <c r="M233" s="44"/>
      <c r="N233" s="45" t="s">
        <v>648</v>
      </c>
      <c r="O233" s="43"/>
      <c r="P233" s="44"/>
      <c r="Q233" s="5" t="s">
        <v>704</v>
      </c>
      <c r="R233" s="3" t="s">
        <v>958</v>
      </c>
      <c r="S233" s="6" t="s">
        <v>650</v>
      </c>
      <c r="T233" s="3"/>
    </row>
    <row r="234" spans="1:20" ht="102.75" customHeight="1">
      <c r="A234" s="30">
        <v>223</v>
      </c>
      <c r="B234" s="3" t="s">
        <v>705</v>
      </c>
      <c r="C234" s="3" t="s">
        <v>690</v>
      </c>
      <c r="D234" s="11">
        <v>2140</v>
      </c>
      <c r="E234" s="11">
        <f>1367.889012+221.704</f>
        <v>1589.593012</v>
      </c>
      <c r="F234" s="11">
        <f t="shared" si="9"/>
        <v>3729.5930120000003</v>
      </c>
      <c r="G234" s="1" t="s">
        <v>614</v>
      </c>
      <c r="H234" s="4"/>
      <c r="I234" s="45" t="s">
        <v>706</v>
      </c>
      <c r="J234" s="43"/>
      <c r="K234" s="43"/>
      <c r="L234" s="43"/>
      <c r="M234" s="44"/>
      <c r="N234" s="45" t="s">
        <v>648</v>
      </c>
      <c r="O234" s="43"/>
      <c r="P234" s="44"/>
      <c r="Q234" s="5" t="s">
        <v>707</v>
      </c>
      <c r="R234" s="3" t="s">
        <v>958</v>
      </c>
      <c r="S234" s="6" t="s">
        <v>650</v>
      </c>
      <c r="T234" s="3"/>
    </row>
    <row r="235" spans="1:20" ht="102.75" customHeight="1">
      <c r="A235" s="30">
        <v>224</v>
      </c>
      <c r="B235" s="3" t="s">
        <v>708</v>
      </c>
      <c r="C235" s="3" t="s">
        <v>685</v>
      </c>
      <c r="D235" s="11">
        <v>2030.06</v>
      </c>
      <c r="E235" s="11">
        <f>1437.845284+315.471324</f>
        <v>1753.3166080000001</v>
      </c>
      <c r="F235" s="11">
        <f t="shared" si="9"/>
        <v>3783.376608</v>
      </c>
      <c r="G235" s="1" t="s">
        <v>51</v>
      </c>
      <c r="H235" s="4" t="s">
        <v>709</v>
      </c>
      <c r="I235" s="45" t="s">
        <v>710</v>
      </c>
      <c r="J235" s="43"/>
      <c r="K235" s="43"/>
      <c r="L235" s="43"/>
      <c r="M235" s="44"/>
      <c r="N235" s="45" t="s">
        <v>648</v>
      </c>
      <c r="O235" s="43"/>
      <c r="P235" s="44"/>
      <c r="Q235" s="5" t="s">
        <v>711</v>
      </c>
      <c r="R235" s="3" t="s">
        <v>958</v>
      </c>
      <c r="S235" s="6" t="s">
        <v>650</v>
      </c>
      <c r="T235" s="3"/>
    </row>
    <row r="236" spans="1:20" ht="21">
      <c r="A236" s="30">
        <v>225</v>
      </c>
      <c r="B236" s="3" t="s">
        <v>466</v>
      </c>
      <c r="C236" s="3" t="s">
        <v>685</v>
      </c>
      <c r="D236" s="11">
        <v>2186</v>
      </c>
      <c r="E236" s="11">
        <v>6932.6436810000005</v>
      </c>
      <c r="F236" s="11">
        <f t="shared" si="9"/>
        <v>9118.6436810000014</v>
      </c>
      <c r="G236" s="1" t="s">
        <v>437</v>
      </c>
      <c r="H236" s="4" t="s">
        <v>712</v>
      </c>
      <c r="I236" s="45" t="s">
        <v>713</v>
      </c>
      <c r="J236" s="43"/>
      <c r="K236" s="43"/>
      <c r="L236" s="43"/>
      <c r="M236" s="44"/>
      <c r="N236" s="45" t="s">
        <v>648</v>
      </c>
      <c r="O236" s="43"/>
      <c r="P236" s="44"/>
      <c r="Q236" s="5" t="s">
        <v>649</v>
      </c>
      <c r="R236" s="6" t="s">
        <v>956</v>
      </c>
      <c r="S236" s="6" t="s">
        <v>957</v>
      </c>
      <c r="T236" s="6"/>
    </row>
    <row r="237" spans="1:20" ht="21">
      <c r="A237" s="30">
        <v>226</v>
      </c>
      <c r="B237" s="3" t="s">
        <v>714</v>
      </c>
      <c r="C237" s="3" t="s">
        <v>715</v>
      </c>
      <c r="D237" s="11">
        <v>1086.2239999999999</v>
      </c>
      <c r="E237" s="11">
        <f>1806.271062+180.856296</f>
        <v>1987.127358</v>
      </c>
      <c r="F237" s="11">
        <f t="shared" si="9"/>
        <v>3073.3513579999999</v>
      </c>
      <c r="G237" s="1" t="s">
        <v>437</v>
      </c>
      <c r="H237" s="4" t="s">
        <v>716</v>
      </c>
      <c r="I237" s="45"/>
      <c r="J237" s="43"/>
      <c r="K237" s="43"/>
      <c r="L237" s="43"/>
      <c r="M237" s="44"/>
      <c r="N237" s="45" t="s">
        <v>648</v>
      </c>
      <c r="O237" s="43"/>
      <c r="P237" s="44"/>
      <c r="Q237" s="5" t="s">
        <v>649</v>
      </c>
      <c r="R237" s="6" t="s">
        <v>956</v>
      </c>
      <c r="S237" s="6" t="s">
        <v>957</v>
      </c>
      <c r="T237" s="3"/>
    </row>
    <row r="238" spans="1:20" ht="59.25" customHeight="1">
      <c r="A238" s="30">
        <v>227</v>
      </c>
      <c r="B238" s="3" t="s">
        <v>717</v>
      </c>
      <c r="C238" s="3" t="s">
        <v>718</v>
      </c>
      <c r="D238" s="11">
        <v>874.72619999999995</v>
      </c>
      <c r="E238" s="11">
        <f>2353.925997+116.51352984</f>
        <v>2470.4395268399999</v>
      </c>
      <c r="F238" s="11">
        <f t="shared" si="9"/>
        <v>3345.1657268399999</v>
      </c>
      <c r="G238" s="1" t="s">
        <v>614</v>
      </c>
      <c r="H238" s="4"/>
      <c r="I238" s="45" t="s">
        <v>719</v>
      </c>
      <c r="J238" s="43"/>
      <c r="K238" s="43"/>
      <c r="L238" s="43"/>
      <c r="M238" s="44"/>
      <c r="N238" s="45" t="s">
        <v>648</v>
      </c>
      <c r="O238" s="43"/>
      <c r="P238" s="44"/>
      <c r="Q238" s="5" t="s">
        <v>720</v>
      </c>
      <c r="R238" s="3" t="s">
        <v>958</v>
      </c>
      <c r="S238" s="6" t="s">
        <v>650</v>
      </c>
      <c r="T238" s="3"/>
    </row>
    <row r="239" spans="1:20" ht="105" customHeight="1">
      <c r="A239" s="30">
        <v>228</v>
      </c>
      <c r="B239" s="3" t="s">
        <v>721</v>
      </c>
      <c r="C239" s="3" t="s">
        <v>685</v>
      </c>
      <c r="D239" s="11">
        <v>1976.4874929999999</v>
      </c>
      <c r="E239" s="11">
        <f>2268.661868+438.780223446</f>
        <v>2707.4420914460002</v>
      </c>
      <c r="F239" s="11">
        <f t="shared" si="9"/>
        <v>4683.9295844460003</v>
      </c>
      <c r="G239" s="1" t="s">
        <v>51</v>
      </c>
      <c r="H239" s="4" t="s">
        <v>722</v>
      </c>
      <c r="I239" s="45" t="s">
        <v>723</v>
      </c>
      <c r="J239" s="43"/>
      <c r="K239" s="43"/>
      <c r="L239" s="43"/>
      <c r="M239" s="44"/>
      <c r="N239" s="45" t="s">
        <v>648</v>
      </c>
      <c r="O239" s="43"/>
      <c r="P239" s="44"/>
      <c r="Q239" s="5" t="s">
        <v>724</v>
      </c>
      <c r="R239" s="3" t="s">
        <v>958</v>
      </c>
      <c r="S239" s="6" t="s">
        <v>650</v>
      </c>
      <c r="T239" s="3"/>
    </row>
    <row r="240" spans="1:20" ht="98.25" customHeight="1">
      <c r="A240" s="30">
        <v>229</v>
      </c>
      <c r="B240" s="3" t="s">
        <v>725</v>
      </c>
      <c r="C240" s="3" t="s">
        <v>685</v>
      </c>
      <c r="D240" s="11">
        <v>2864.4028469999998</v>
      </c>
      <c r="E240" s="11">
        <f>2341.966682+635.897432034</f>
        <v>2977.8641140340001</v>
      </c>
      <c r="F240" s="11">
        <f t="shared" si="9"/>
        <v>5842.2669610339999</v>
      </c>
      <c r="G240" s="1" t="s">
        <v>51</v>
      </c>
      <c r="H240" s="4" t="s">
        <v>726</v>
      </c>
      <c r="I240" s="45" t="s">
        <v>723</v>
      </c>
      <c r="J240" s="43"/>
      <c r="K240" s="43"/>
      <c r="L240" s="43"/>
      <c r="M240" s="44"/>
      <c r="N240" s="45" t="s">
        <v>648</v>
      </c>
      <c r="O240" s="43"/>
      <c r="P240" s="44"/>
      <c r="Q240" s="5" t="s">
        <v>724</v>
      </c>
      <c r="R240" s="3" t="s">
        <v>958</v>
      </c>
      <c r="S240" s="6" t="s">
        <v>650</v>
      </c>
      <c r="T240" s="3"/>
    </row>
    <row r="241" spans="1:20" ht="21">
      <c r="A241" s="30">
        <v>230</v>
      </c>
      <c r="B241" s="3" t="s">
        <v>727</v>
      </c>
      <c r="C241" s="3" t="s">
        <v>685</v>
      </c>
      <c r="D241" s="11">
        <v>287.22280000000001</v>
      </c>
      <c r="E241" s="11">
        <v>425.19</v>
      </c>
      <c r="F241" s="11">
        <f t="shared" si="9"/>
        <v>712.41280000000006</v>
      </c>
      <c r="G241" s="1" t="s">
        <v>437</v>
      </c>
      <c r="H241" s="4" t="s">
        <v>728</v>
      </c>
      <c r="I241" s="45"/>
      <c r="J241" s="43"/>
      <c r="K241" s="43"/>
      <c r="L241" s="43"/>
      <c r="M241" s="44"/>
      <c r="N241" s="45" t="s">
        <v>648</v>
      </c>
      <c r="O241" s="43"/>
      <c r="P241" s="44"/>
      <c r="Q241" s="5" t="s">
        <v>649</v>
      </c>
      <c r="R241" s="6" t="s">
        <v>956</v>
      </c>
      <c r="S241" s="6" t="s">
        <v>957</v>
      </c>
      <c r="T241" s="6"/>
    </row>
    <row r="242" spans="1:20" ht="21">
      <c r="A242" s="30">
        <v>231</v>
      </c>
      <c r="B242" s="3" t="s">
        <v>729</v>
      </c>
      <c r="C242" s="3" t="s">
        <v>730</v>
      </c>
      <c r="D242" s="11">
        <v>20.400527</v>
      </c>
      <c r="E242" s="11">
        <v>141.44999999999999</v>
      </c>
      <c r="F242" s="11">
        <f t="shared" si="9"/>
        <v>161.850527</v>
      </c>
      <c r="G242" s="1" t="s">
        <v>437</v>
      </c>
      <c r="H242" s="4" t="s">
        <v>731</v>
      </c>
      <c r="I242" s="45"/>
      <c r="J242" s="43"/>
      <c r="K242" s="43"/>
      <c r="L242" s="43"/>
      <c r="M242" s="44"/>
      <c r="N242" s="45" t="s">
        <v>648</v>
      </c>
      <c r="O242" s="43"/>
      <c r="P242" s="44"/>
      <c r="Q242" s="5" t="s">
        <v>649</v>
      </c>
      <c r="R242" s="6" t="s">
        <v>956</v>
      </c>
      <c r="S242" s="6" t="s">
        <v>957</v>
      </c>
      <c r="T242" s="6"/>
    </row>
    <row r="243" spans="1:20" ht="121.5" customHeight="1">
      <c r="A243" s="30">
        <v>232</v>
      </c>
      <c r="B243" s="3" t="s">
        <v>732</v>
      </c>
      <c r="C243" s="3" t="s">
        <v>733</v>
      </c>
      <c r="D243" s="11">
        <v>2300</v>
      </c>
      <c r="E243" s="11">
        <v>134.74165532000001</v>
      </c>
      <c r="F243" s="11">
        <f t="shared" si="9"/>
        <v>2434.7416553200001</v>
      </c>
      <c r="G243" s="40" t="s">
        <v>51</v>
      </c>
      <c r="H243" s="39" t="s">
        <v>734</v>
      </c>
      <c r="I243" s="45" t="s">
        <v>735</v>
      </c>
      <c r="J243" s="43"/>
      <c r="K243" s="43"/>
      <c r="L243" s="43"/>
      <c r="M243" s="44"/>
      <c r="N243" s="45" t="s">
        <v>692</v>
      </c>
      <c r="O243" s="43"/>
      <c r="P243" s="44"/>
      <c r="Q243" s="5" t="s">
        <v>736</v>
      </c>
      <c r="R243" s="3" t="s">
        <v>958</v>
      </c>
      <c r="S243" s="6" t="s">
        <v>650</v>
      </c>
      <c r="T243" s="6"/>
    </row>
    <row r="244" spans="1:20" ht="52.5">
      <c r="A244" s="30">
        <v>233</v>
      </c>
      <c r="B244" s="3" t="s">
        <v>737</v>
      </c>
      <c r="C244" s="3" t="s">
        <v>685</v>
      </c>
      <c r="D244" s="11"/>
      <c r="E244" s="11">
        <f>1757431.12/10000</f>
        <v>175.74311200000002</v>
      </c>
      <c r="F244" s="11">
        <f t="shared" si="9"/>
        <v>175.74311200000002</v>
      </c>
      <c r="G244" s="40" t="s">
        <v>437</v>
      </c>
      <c r="H244" s="39" t="s">
        <v>738</v>
      </c>
      <c r="I244" s="45"/>
      <c r="J244" s="43"/>
      <c r="K244" s="43"/>
      <c r="L244" s="43"/>
      <c r="M244" s="44"/>
      <c r="N244" s="45" t="s">
        <v>692</v>
      </c>
      <c r="O244" s="43"/>
      <c r="P244" s="44"/>
      <c r="Q244" s="5" t="s">
        <v>649</v>
      </c>
      <c r="R244" s="3" t="s">
        <v>958</v>
      </c>
      <c r="S244" s="6" t="s">
        <v>650</v>
      </c>
      <c r="T244" s="3" t="s">
        <v>982</v>
      </c>
    </row>
    <row r="245" spans="1:20" ht="52.5">
      <c r="A245" s="30">
        <v>234</v>
      </c>
      <c r="B245" s="3" t="s">
        <v>739</v>
      </c>
      <c r="C245" s="3" t="s">
        <v>685</v>
      </c>
      <c r="D245" s="11"/>
      <c r="E245" s="11">
        <f>725342.43/10000</f>
        <v>72.534243000000004</v>
      </c>
      <c r="F245" s="11">
        <f t="shared" si="9"/>
        <v>72.534243000000004</v>
      </c>
      <c r="G245" s="40" t="s">
        <v>437</v>
      </c>
      <c r="H245" s="39" t="s">
        <v>740</v>
      </c>
      <c r="I245" s="45"/>
      <c r="J245" s="43"/>
      <c r="K245" s="43"/>
      <c r="L245" s="43"/>
      <c r="M245" s="44"/>
      <c r="N245" s="45" t="s">
        <v>692</v>
      </c>
      <c r="O245" s="43"/>
      <c r="P245" s="44"/>
      <c r="Q245" s="5" t="s">
        <v>649</v>
      </c>
      <c r="R245" s="3" t="s">
        <v>958</v>
      </c>
      <c r="S245" s="6" t="s">
        <v>650</v>
      </c>
      <c r="T245" s="3" t="s">
        <v>982</v>
      </c>
    </row>
    <row r="246" spans="1:20" ht="150" customHeight="1">
      <c r="A246" s="30">
        <v>235</v>
      </c>
      <c r="B246" s="3" t="s">
        <v>741</v>
      </c>
      <c r="C246" s="3" t="s">
        <v>695</v>
      </c>
      <c r="D246" s="11">
        <v>370</v>
      </c>
      <c r="E246" s="11">
        <v>59.410074999999985</v>
      </c>
      <c r="F246" s="11">
        <f t="shared" si="9"/>
        <v>429.41007500000001</v>
      </c>
      <c r="G246" s="3" t="s">
        <v>51</v>
      </c>
      <c r="H246" s="39" t="s">
        <v>742</v>
      </c>
      <c r="I246" s="45" t="s">
        <v>743</v>
      </c>
      <c r="J246" s="43"/>
      <c r="K246" s="43"/>
      <c r="L246" s="43"/>
      <c r="M246" s="44"/>
      <c r="N246" s="45" t="s">
        <v>648</v>
      </c>
      <c r="O246" s="43"/>
      <c r="P246" s="44"/>
      <c r="Q246" s="5" t="s">
        <v>744</v>
      </c>
      <c r="R246" s="3" t="s">
        <v>958</v>
      </c>
      <c r="S246" s="6" t="s">
        <v>650</v>
      </c>
      <c r="T246" s="3"/>
    </row>
    <row r="247" spans="1:20" ht="222" customHeight="1">
      <c r="A247" s="30">
        <v>236</v>
      </c>
      <c r="B247" s="8" t="s">
        <v>745</v>
      </c>
      <c r="C247" s="3" t="s">
        <v>695</v>
      </c>
      <c r="D247" s="11">
        <v>1079</v>
      </c>
      <c r="E247" s="11">
        <v>79.952564999999993</v>
      </c>
      <c r="F247" s="11">
        <f t="shared" si="9"/>
        <v>1158.952565</v>
      </c>
      <c r="G247" s="3" t="s">
        <v>51</v>
      </c>
      <c r="H247" s="39" t="s">
        <v>746</v>
      </c>
      <c r="I247" s="45" t="s">
        <v>747</v>
      </c>
      <c r="J247" s="43"/>
      <c r="K247" s="43"/>
      <c r="L247" s="43"/>
      <c r="M247" s="44"/>
      <c r="N247" s="45" t="s">
        <v>648</v>
      </c>
      <c r="O247" s="43"/>
      <c r="P247" s="44"/>
      <c r="Q247" s="5" t="s">
        <v>748</v>
      </c>
      <c r="R247" s="3" t="s">
        <v>958</v>
      </c>
      <c r="S247" s="6" t="s">
        <v>650</v>
      </c>
      <c r="T247" s="3"/>
    </row>
    <row r="248" spans="1:20" ht="52.5" customHeight="1">
      <c r="A248" s="30">
        <v>237</v>
      </c>
      <c r="B248" s="3" t="s">
        <v>749</v>
      </c>
      <c r="C248" s="3" t="s">
        <v>733</v>
      </c>
      <c r="D248" s="11">
        <v>27900</v>
      </c>
      <c r="E248" s="11">
        <v>3025.5686162361117</v>
      </c>
      <c r="F248" s="11">
        <f t="shared" si="9"/>
        <v>30925.568616236113</v>
      </c>
      <c r="G248" s="3" t="s">
        <v>51</v>
      </c>
      <c r="H248" s="5" t="s">
        <v>750</v>
      </c>
      <c r="I248" s="45" t="s">
        <v>751</v>
      </c>
      <c r="J248" s="43"/>
      <c r="K248" s="43"/>
      <c r="L248" s="43"/>
      <c r="M248" s="44"/>
      <c r="N248" s="45" t="s">
        <v>648</v>
      </c>
      <c r="O248" s="43"/>
      <c r="P248" s="44"/>
      <c r="Q248" s="10" t="s">
        <v>752</v>
      </c>
      <c r="R248" s="3" t="s">
        <v>958</v>
      </c>
      <c r="S248" s="6" t="s">
        <v>650</v>
      </c>
      <c r="T248" s="3"/>
    </row>
    <row r="249" spans="1:20" ht="31.5" customHeight="1">
      <c r="A249" s="30">
        <v>238</v>
      </c>
      <c r="B249" s="3" t="s">
        <v>753</v>
      </c>
      <c r="C249" s="3" t="s">
        <v>671</v>
      </c>
      <c r="D249" s="11">
        <v>6639.62</v>
      </c>
      <c r="E249" s="11">
        <v>539.87</v>
      </c>
      <c r="F249" s="11">
        <f t="shared" si="9"/>
        <v>7179.49</v>
      </c>
      <c r="G249" s="3" t="s">
        <v>51</v>
      </c>
      <c r="H249" s="5" t="s">
        <v>754</v>
      </c>
      <c r="I249" s="45" t="s">
        <v>755</v>
      </c>
      <c r="J249" s="43"/>
      <c r="K249" s="43"/>
      <c r="L249" s="43"/>
      <c r="M249" s="44"/>
      <c r="N249" s="45" t="s">
        <v>654</v>
      </c>
      <c r="O249" s="43"/>
      <c r="P249" s="44"/>
      <c r="Q249" s="10" t="s">
        <v>756</v>
      </c>
      <c r="R249" s="6" t="s">
        <v>956</v>
      </c>
      <c r="S249" s="6" t="s">
        <v>957</v>
      </c>
      <c r="T249" s="6"/>
    </row>
    <row r="250" spans="1:20" ht="264.75" customHeight="1">
      <c r="A250" s="30">
        <v>239</v>
      </c>
      <c r="B250" s="3" t="s">
        <v>757</v>
      </c>
      <c r="C250" s="3" t="s">
        <v>549</v>
      </c>
      <c r="D250" s="11">
        <v>18000</v>
      </c>
      <c r="E250" s="11">
        <v>9920.2900000000009</v>
      </c>
      <c r="F250" s="11">
        <f t="shared" ref="F250:F252" si="10">SUM(D250:E250)</f>
        <v>27920.29</v>
      </c>
      <c r="G250" s="6" t="s">
        <v>989</v>
      </c>
      <c r="H250" s="7" t="s">
        <v>758</v>
      </c>
      <c r="I250" s="42" t="s">
        <v>759</v>
      </c>
      <c r="J250" s="46"/>
      <c r="K250" s="46"/>
      <c r="L250" s="46"/>
      <c r="M250" s="47"/>
      <c r="N250" s="42" t="s">
        <v>760</v>
      </c>
      <c r="O250" s="46"/>
      <c r="P250" s="47"/>
      <c r="Q250" s="7" t="s">
        <v>761</v>
      </c>
      <c r="R250" s="6" t="s">
        <v>959</v>
      </c>
      <c r="S250" s="6" t="s">
        <v>960</v>
      </c>
      <c r="T250" s="6" t="s">
        <v>762</v>
      </c>
    </row>
    <row r="251" spans="1:20" ht="136.5" customHeight="1">
      <c r="A251" s="30">
        <v>240</v>
      </c>
      <c r="B251" s="3" t="s">
        <v>763</v>
      </c>
      <c r="C251" s="3" t="s">
        <v>764</v>
      </c>
      <c r="D251" s="11">
        <v>10000</v>
      </c>
      <c r="E251" s="11">
        <v>7060</v>
      </c>
      <c r="F251" s="11">
        <f t="shared" si="10"/>
        <v>17060</v>
      </c>
      <c r="G251" s="6" t="s">
        <v>401</v>
      </c>
      <c r="H251" s="7" t="s">
        <v>765</v>
      </c>
      <c r="I251" s="42" t="s">
        <v>766</v>
      </c>
      <c r="J251" s="46"/>
      <c r="K251" s="46"/>
      <c r="L251" s="46"/>
      <c r="M251" s="47"/>
      <c r="N251" s="42" t="s">
        <v>767</v>
      </c>
      <c r="O251" s="46"/>
      <c r="P251" s="47"/>
      <c r="Q251" s="7" t="s">
        <v>768</v>
      </c>
      <c r="R251" s="6" t="s">
        <v>959</v>
      </c>
      <c r="S251" s="6" t="s">
        <v>960</v>
      </c>
      <c r="T251" s="6" t="s">
        <v>769</v>
      </c>
    </row>
    <row r="252" spans="1:20" ht="178.5">
      <c r="A252" s="30">
        <v>241</v>
      </c>
      <c r="B252" s="3" t="s">
        <v>770</v>
      </c>
      <c r="C252" s="3" t="s">
        <v>551</v>
      </c>
      <c r="D252" s="11">
        <v>10000</v>
      </c>
      <c r="E252" s="11">
        <v>5538.11</v>
      </c>
      <c r="F252" s="11">
        <f t="shared" si="10"/>
        <v>15538.11</v>
      </c>
      <c r="G252" s="6" t="s">
        <v>401</v>
      </c>
      <c r="H252" s="7" t="s">
        <v>771</v>
      </c>
      <c r="I252" s="42" t="s">
        <v>772</v>
      </c>
      <c r="J252" s="46"/>
      <c r="K252" s="46"/>
      <c r="L252" s="46"/>
      <c r="M252" s="47"/>
      <c r="N252" s="42" t="s">
        <v>773</v>
      </c>
      <c r="O252" s="46"/>
      <c r="P252" s="47"/>
      <c r="Q252" s="7" t="s">
        <v>774</v>
      </c>
      <c r="R252" s="6" t="s">
        <v>959</v>
      </c>
      <c r="S252" s="6" t="s">
        <v>960</v>
      </c>
      <c r="T252" s="6" t="s">
        <v>996</v>
      </c>
    </row>
    <row r="253" spans="1:20" ht="189" customHeight="1">
      <c r="A253" s="30">
        <v>242</v>
      </c>
      <c r="B253" s="3" t="s">
        <v>775</v>
      </c>
      <c r="C253" s="3" t="s">
        <v>127</v>
      </c>
      <c r="D253" s="11">
        <v>24900</v>
      </c>
      <c r="E253" s="11">
        <v>32712.23</v>
      </c>
      <c r="F253" s="11">
        <f>D253+E253</f>
        <v>57612.229999999996</v>
      </c>
      <c r="G253" s="6" t="s">
        <v>135</v>
      </c>
      <c r="H253" s="5" t="s">
        <v>776</v>
      </c>
      <c r="I253" s="42" t="s">
        <v>777</v>
      </c>
      <c r="J253" s="46"/>
      <c r="K253" s="46"/>
      <c r="L253" s="46"/>
      <c r="M253" s="47"/>
      <c r="N253" s="42" t="s">
        <v>997</v>
      </c>
      <c r="O253" s="46"/>
      <c r="P253" s="47"/>
      <c r="Q253" s="7" t="s">
        <v>778</v>
      </c>
      <c r="R253" s="6" t="s">
        <v>961</v>
      </c>
      <c r="S253" s="6" t="s">
        <v>293</v>
      </c>
      <c r="T253" s="6" t="s">
        <v>779</v>
      </c>
    </row>
  </sheetData>
  <autoFilter ref="A5:T253">
    <filterColumn colId="8" showButton="0"/>
    <filterColumn colId="9" showButton="0"/>
    <filterColumn colId="10" showButton="0"/>
    <filterColumn colId="11" showButton="0"/>
    <filterColumn colId="13" showButton="0"/>
    <filterColumn colId="14" showButton="0"/>
  </autoFilter>
  <mergeCells count="491">
    <mergeCell ref="A160:A161"/>
    <mergeCell ref="A164:A165"/>
    <mergeCell ref="A167:A168"/>
    <mergeCell ref="A171:A172"/>
    <mergeCell ref="A173:A174"/>
    <mergeCell ref="A177:A178"/>
    <mergeCell ref="I249:M249"/>
    <mergeCell ref="N249:P249"/>
    <mergeCell ref="I250:M250"/>
    <mergeCell ref="N250:P250"/>
    <mergeCell ref="I239:M239"/>
    <mergeCell ref="N239:P239"/>
    <mergeCell ref="I240:M240"/>
    <mergeCell ref="N240:P240"/>
    <mergeCell ref="I241:M241"/>
    <mergeCell ref="N241:P241"/>
    <mergeCell ref="I242:M242"/>
    <mergeCell ref="N242:P242"/>
    <mergeCell ref="I243:M243"/>
    <mergeCell ref="N243:P243"/>
    <mergeCell ref="I234:M234"/>
    <mergeCell ref="N234:P234"/>
    <mergeCell ref="I235:M235"/>
    <mergeCell ref="N235:P235"/>
    <mergeCell ref="I251:M251"/>
    <mergeCell ref="N251:P251"/>
    <mergeCell ref="I252:M252"/>
    <mergeCell ref="N252:P252"/>
    <mergeCell ref="I253:M253"/>
    <mergeCell ref="N253:P253"/>
    <mergeCell ref="I244:M244"/>
    <mergeCell ref="N244:P244"/>
    <mergeCell ref="I245:M245"/>
    <mergeCell ref="N245:P245"/>
    <mergeCell ref="I246:M246"/>
    <mergeCell ref="N246:P246"/>
    <mergeCell ref="I247:M247"/>
    <mergeCell ref="N247:P247"/>
    <mergeCell ref="I248:M248"/>
    <mergeCell ref="N248:P248"/>
    <mergeCell ref="I228:M228"/>
    <mergeCell ref="N228:P228"/>
    <mergeCell ref="I236:M236"/>
    <mergeCell ref="N236:P236"/>
    <mergeCell ref="I237:M237"/>
    <mergeCell ref="N237:P237"/>
    <mergeCell ref="I238:M238"/>
    <mergeCell ref="N238:P238"/>
    <mergeCell ref="I229:M229"/>
    <mergeCell ref="N229:P229"/>
    <mergeCell ref="I230:M230"/>
    <mergeCell ref="N230:P230"/>
    <mergeCell ref="I231:M231"/>
    <mergeCell ref="N231:P231"/>
    <mergeCell ref="I232:M232"/>
    <mergeCell ref="N232:P232"/>
    <mergeCell ref="I233:M233"/>
    <mergeCell ref="N233:P233"/>
    <mergeCell ref="I223:M223"/>
    <mergeCell ref="N223:P223"/>
    <mergeCell ref="I224:M224"/>
    <mergeCell ref="N224:P224"/>
    <mergeCell ref="I225:M225"/>
    <mergeCell ref="N225:P225"/>
    <mergeCell ref="I226:M226"/>
    <mergeCell ref="N226:P226"/>
    <mergeCell ref="I227:M227"/>
    <mergeCell ref="N227:P227"/>
    <mergeCell ref="I218:M218"/>
    <mergeCell ref="N218:P218"/>
    <mergeCell ref="I219:M219"/>
    <mergeCell ref="N219:P219"/>
    <mergeCell ref="I220:M220"/>
    <mergeCell ref="N220:P220"/>
    <mergeCell ref="I221:M221"/>
    <mergeCell ref="N221:P221"/>
    <mergeCell ref="I222:M222"/>
    <mergeCell ref="N222:P222"/>
    <mergeCell ref="I213:M213"/>
    <mergeCell ref="N213:P213"/>
    <mergeCell ref="I214:M214"/>
    <mergeCell ref="N214:P214"/>
    <mergeCell ref="I215:M215"/>
    <mergeCell ref="N215:P215"/>
    <mergeCell ref="I216:M216"/>
    <mergeCell ref="N216:P216"/>
    <mergeCell ref="I217:M217"/>
    <mergeCell ref="N217:P217"/>
    <mergeCell ref="I208:M208"/>
    <mergeCell ref="N208:P208"/>
    <mergeCell ref="I209:M209"/>
    <mergeCell ref="N209:P209"/>
    <mergeCell ref="I210:M210"/>
    <mergeCell ref="N210:P210"/>
    <mergeCell ref="I211:M211"/>
    <mergeCell ref="N211:P211"/>
    <mergeCell ref="I212:M212"/>
    <mergeCell ref="N212:P212"/>
    <mergeCell ref="I203:M203"/>
    <mergeCell ref="N203:P203"/>
    <mergeCell ref="I204:M204"/>
    <mergeCell ref="N204:P204"/>
    <mergeCell ref="I205:M205"/>
    <mergeCell ref="N205:P205"/>
    <mergeCell ref="I206:M206"/>
    <mergeCell ref="N206:P206"/>
    <mergeCell ref="I207:M207"/>
    <mergeCell ref="N207:P207"/>
    <mergeCell ref="I198:M198"/>
    <mergeCell ref="N198:P198"/>
    <mergeCell ref="I199:M199"/>
    <mergeCell ref="N199:P199"/>
    <mergeCell ref="I200:M200"/>
    <mergeCell ref="N200:P200"/>
    <mergeCell ref="I201:M201"/>
    <mergeCell ref="N201:P201"/>
    <mergeCell ref="I202:M202"/>
    <mergeCell ref="N202:P202"/>
    <mergeCell ref="I193:M193"/>
    <mergeCell ref="N193:P193"/>
    <mergeCell ref="I194:M194"/>
    <mergeCell ref="N194:P194"/>
    <mergeCell ref="I195:M195"/>
    <mergeCell ref="N195:P195"/>
    <mergeCell ref="I196:M196"/>
    <mergeCell ref="N196:P196"/>
    <mergeCell ref="I197:M197"/>
    <mergeCell ref="N197:P197"/>
    <mergeCell ref="I188:M188"/>
    <mergeCell ref="N188:P188"/>
    <mergeCell ref="I189:M189"/>
    <mergeCell ref="N189:P189"/>
    <mergeCell ref="I190:M190"/>
    <mergeCell ref="N190:P190"/>
    <mergeCell ref="I191:M191"/>
    <mergeCell ref="N191:P191"/>
    <mergeCell ref="I192:M192"/>
    <mergeCell ref="N192:P192"/>
    <mergeCell ref="I183:M183"/>
    <mergeCell ref="N183:P183"/>
    <mergeCell ref="I184:M184"/>
    <mergeCell ref="N184:P184"/>
    <mergeCell ref="I185:M185"/>
    <mergeCell ref="N185:P185"/>
    <mergeCell ref="I186:M186"/>
    <mergeCell ref="N186:P186"/>
    <mergeCell ref="I187:M187"/>
    <mergeCell ref="N187:P187"/>
    <mergeCell ref="B177:B178"/>
    <mergeCell ref="C177:C178"/>
    <mergeCell ref="D177:D178"/>
    <mergeCell ref="E177:E178"/>
    <mergeCell ref="F177:F178"/>
    <mergeCell ref="G177:G178"/>
    <mergeCell ref="H177:H178"/>
    <mergeCell ref="I177:M177"/>
    <mergeCell ref="N177:P177"/>
    <mergeCell ref="I178:M178"/>
    <mergeCell ref="N178:P178"/>
    <mergeCell ref="B171:B172"/>
    <mergeCell ref="I171:M171"/>
    <mergeCell ref="N171:P171"/>
    <mergeCell ref="I172:M172"/>
    <mergeCell ref="N172:P172"/>
    <mergeCell ref="B173:B174"/>
    <mergeCell ref="I173:M173"/>
    <mergeCell ref="N173:P173"/>
    <mergeCell ref="I174:M174"/>
    <mergeCell ref="N174:P174"/>
    <mergeCell ref="B164:B165"/>
    <mergeCell ref="I164:M164"/>
    <mergeCell ref="N164:P164"/>
    <mergeCell ref="I165:M165"/>
    <mergeCell ref="N165:P165"/>
    <mergeCell ref="I166:M166"/>
    <mergeCell ref="N166:P166"/>
    <mergeCell ref="B167:B168"/>
    <mergeCell ref="I167:M167"/>
    <mergeCell ref="N167:P167"/>
    <mergeCell ref="I168:M168"/>
    <mergeCell ref="N168:P168"/>
    <mergeCell ref="B160:B161"/>
    <mergeCell ref="I160:M160"/>
    <mergeCell ref="N160:P160"/>
    <mergeCell ref="I161:M161"/>
    <mergeCell ref="N161:P161"/>
    <mergeCell ref="I162:M162"/>
    <mergeCell ref="N162:P162"/>
    <mergeCell ref="I163:M163"/>
    <mergeCell ref="N163:P163"/>
    <mergeCell ref="Q36:Q37"/>
    <mergeCell ref="E50:E63"/>
    <mergeCell ref="I50:M63"/>
    <mergeCell ref="N50:P63"/>
    <mergeCell ref="Q50:Q63"/>
    <mergeCell ref="I64:M73"/>
    <mergeCell ref="N64:P73"/>
    <mergeCell ref="A1:T1"/>
    <mergeCell ref="R2:T2"/>
    <mergeCell ref="B3:F3"/>
    <mergeCell ref="G3:M3"/>
    <mergeCell ref="N3:P5"/>
    <mergeCell ref="Q3:Q5"/>
    <mergeCell ref="R3:S3"/>
    <mergeCell ref="T3:T5"/>
    <mergeCell ref="A4:A5"/>
    <mergeCell ref="I4:M5"/>
    <mergeCell ref="R4:R5"/>
    <mergeCell ref="S4:S5"/>
    <mergeCell ref="I6:M6"/>
    <mergeCell ref="N6:P6"/>
    <mergeCell ref="I7:M7"/>
    <mergeCell ref="N7:P7"/>
    <mergeCell ref="B4:B5"/>
    <mergeCell ref="C4:C5"/>
    <mergeCell ref="D4:F4"/>
    <mergeCell ref="G4:G5"/>
    <mergeCell ref="H4:H5"/>
    <mergeCell ref="I11:M11"/>
    <mergeCell ref="N11:P11"/>
    <mergeCell ref="F50:F63"/>
    <mergeCell ref="I12:M12"/>
    <mergeCell ref="N12:P12"/>
    <mergeCell ref="I13:M13"/>
    <mergeCell ref="N13:P13"/>
    <mergeCell ref="I8:M8"/>
    <mergeCell ref="N8:P8"/>
    <mergeCell ref="I9:M9"/>
    <mergeCell ref="N9:P9"/>
    <mergeCell ref="I10:M10"/>
    <mergeCell ref="N10:P10"/>
    <mergeCell ref="I17:M17"/>
    <mergeCell ref="N17:P17"/>
    <mergeCell ref="I18:M18"/>
    <mergeCell ref="N18:P18"/>
    <mergeCell ref="I19:M19"/>
    <mergeCell ref="N19:P19"/>
    <mergeCell ref="I14:M14"/>
    <mergeCell ref="N14:P14"/>
    <mergeCell ref="I15:M15"/>
    <mergeCell ref="N15:P15"/>
    <mergeCell ref="I16:M16"/>
    <mergeCell ref="N16:P16"/>
    <mergeCell ref="I23:M23"/>
    <mergeCell ref="N23:P23"/>
    <mergeCell ref="I24:M24"/>
    <mergeCell ref="N24:P24"/>
    <mergeCell ref="I25:M25"/>
    <mergeCell ref="N25:P25"/>
    <mergeCell ref="I20:M20"/>
    <mergeCell ref="N20:P20"/>
    <mergeCell ref="I21:M21"/>
    <mergeCell ref="N21:P21"/>
    <mergeCell ref="I22:M22"/>
    <mergeCell ref="N22:P22"/>
    <mergeCell ref="I29:M29"/>
    <mergeCell ref="N29:P29"/>
    <mergeCell ref="I30:M30"/>
    <mergeCell ref="N30:P30"/>
    <mergeCell ref="I31:M31"/>
    <mergeCell ref="N31:P31"/>
    <mergeCell ref="I26:M26"/>
    <mergeCell ref="N26:P26"/>
    <mergeCell ref="I27:M27"/>
    <mergeCell ref="N27:P27"/>
    <mergeCell ref="I28:M28"/>
    <mergeCell ref="N28:P28"/>
    <mergeCell ref="I35:M35"/>
    <mergeCell ref="N35:P35"/>
    <mergeCell ref="I36:M36"/>
    <mergeCell ref="N36:P36"/>
    <mergeCell ref="I37:M37"/>
    <mergeCell ref="N37:P37"/>
    <mergeCell ref="I32:M32"/>
    <mergeCell ref="N32:P32"/>
    <mergeCell ref="I33:M33"/>
    <mergeCell ref="N33:P33"/>
    <mergeCell ref="I34:M34"/>
    <mergeCell ref="N34:P34"/>
    <mergeCell ref="I41:M41"/>
    <mergeCell ref="N41:P41"/>
    <mergeCell ref="I42:M42"/>
    <mergeCell ref="N42:P42"/>
    <mergeCell ref="I43:M43"/>
    <mergeCell ref="N43:P43"/>
    <mergeCell ref="I38:M38"/>
    <mergeCell ref="N38:P38"/>
    <mergeCell ref="I39:M39"/>
    <mergeCell ref="N39:P39"/>
    <mergeCell ref="I40:M40"/>
    <mergeCell ref="N40:P40"/>
    <mergeCell ref="I47:M47"/>
    <mergeCell ref="N47:P47"/>
    <mergeCell ref="I48:M48"/>
    <mergeCell ref="N48:P48"/>
    <mergeCell ref="I49:M49"/>
    <mergeCell ref="N49:P49"/>
    <mergeCell ref="I44:M44"/>
    <mergeCell ref="N44:P44"/>
    <mergeCell ref="I45:M45"/>
    <mergeCell ref="N45:P45"/>
    <mergeCell ref="I46:M46"/>
    <mergeCell ref="N46:P46"/>
    <mergeCell ref="I77:M77"/>
    <mergeCell ref="N77:P77"/>
    <mergeCell ref="I78:M78"/>
    <mergeCell ref="N78:P78"/>
    <mergeCell ref="I79:M79"/>
    <mergeCell ref="N79:P79"/>
    <mergeCell ref="I74:M74"/>
    <mergeCell ref="N74:P74"/>
    <mergeCell ref="I75:M75"/>
    <mergeCell ref="N75:P75"/>
    <mergeCell ref="I76:M76"/>
    <mergeCell ref="N76:P76"/>
    <mergeCell ref="I83:M83"/>
    <mergeCell ref="N83:P83"/>
    <mergeCell ref="I84:M84"/>
    <mergeCell ref="N84:P84"/>
    <mergeCell ref="I85:M85"/>
    <mergeCell ref="N85:P85"/>
    <mergeCell ref="I80:M80"/>
    <mergeCell ref="N80:P80"/>
    <mergeCell ref="I81:M81"/>
    <mergeCell ref="N81:P81"/>
    <mergeCell ref="I82:M82"/>
    <mergeCell ref="N82:P82"/>
    <mergeCell ref="I89:M89"/>
    <mergeCell ref="N89:P89"/>
    <mergeCell ref="I90:M90"/>
    <mergeCell ref="N90:P90"/>
    <mergeCell ref="I91:M91"/>
    <mergeCell ref="N91:P91"/>
    <mergeCell ref="I86:M86"/>
    <mergeCell ref="N86:P86"/>
    <mergeCell ref="I87:M87"/>
    <mergeCell ref="N87:P87"/>
    <mergeCell ref="I88:M88"/>
    <mergeCell ref="N88:P88"/>
    <mergeCell ref="I95:M95"/>
    <mergeCell ref="N95:P95"/>
    <mergeCell ref="I96:M96"/>
    <mergeCell ref="N96:P96"/>
    <mergeCell ref="I97:M97"/>
    <mergeCell ref="N97:P97"/>
    <mergeCell ref="I92:M92"/>
    <mergeCell ref="N92:P92"/>
    <mergeCell ref="I93:M93"/>
    <mergeCell ref="N93:P93"/>
    <mergeCell ref="I94:M94"/>
    <mergeCell ref="N94:P94"/>
    <mergeCell ref="I101:M101"/>
    <mergeCell ref="N101:P101"/>
    <mergeCell ref="I102:M102"/>
    <mergeCell ref="N102:P102"/>
    <mergeCell ref="I103:M103"/>
    <mergeCell ref="N103:P103"/>
    <mergeCell ref="I98:M98"/>
    <mergeCell ref="N98:P98"/>
    <mergeCell ref="I99:M99"/>
    <mergeCell ref="N99:P99"/>
    <mergeCell ref="I100:M100"/>
    <mergeCell ref="N100:P100"/>
    <mergeCell ref="I107:M107"/>
    <mergeCell ref="N107:P107"/>
    <mergeCell ref="I108:M108"/>
    <mergeCell ref="N108:P108"/>
    <mergeCell ref="I109:M109"/>
    <mergeCell ref="N109:P109"/>
    <mergeCell ref="I104:M104"/>
    <mergeCell ref="N104:P104"/>
    <mergeCell ref="I105:M105"/>
    <mergeCell ref="N105:P105"/>
    <mergeCell ref="I106:M106"/>
    <mergeCell ref="N106:P106"/>
    <mergeCell ref="I113:M113"/>
    <mergeCell ref="N113:P113"/>
    <mergeCell ref="I114:M114"/>
    <mergeCell ref="N114:P114"/>
    <mergeCell ref="I115:M115"/>
    <mergeCell ref="N115:P115"/>
    <mergeCell ref="I110:M110"/>
    <mergeCell ref="N110:P110"/>
    <mergeCell ref="I111:M111"/>
    <mergeCell ref="N111:P111"/>
    <mergeCell ref="I112:M112"/>
    <mergeCell ref="N112:P112"/>
    <mergeCell ref="I119:M119"/>
    <mergeCell ref="N119:P119"/>
    <mergeCell ref="I120:M120"/>
    <mergeCell ref="N120:P120"/>
    <mergeCell ref="I121:M121"/>
    <mergeCell ref="N121:P121"/>
    <mergeCell ref="I116:M116"/>
    <mergeCell ref="N116:P116"/>
    <mergeCell ref="I117:M117"/>
    <mergeCell ref="N117:P117"/>
    <mergeCell ref="I118:M118"/>
    <mergeCell ref="N118:P118"/>
    <mergeCell ref="I125:M125"/>
    <mergeCell ref="N125:P125"/>
    <mergeCell ref="I126:M126"/>
    <mergeCell ref="N126:P126"/>
    <mergeCell ref="I127:M127"/>
    <mergeCell ref="N127:P127"/>
    <mergeCell ref="I122:M122"/>
    <mergeCell ref="N122:P122"/>
    <mergeCell ref="I123:M123"/>
    <mergeCell ref="N123:P123"/>
    <mergeCell ref="I124:M124"/>
    <mergeCell ref="N124:P124"/>
    <mergeCell ref="I131:M131"/>
    <mergeCell ref="N131:P131"/>
    <mergeCell ref="I132:M132"/>
    <mergeCell ref="N132:P132"/>
    <mergeCell ref="I133:M133"/>
    <mergeCell ref="N133:P133"/>
    <mergeCell ref="I128:M128"/>
    <mergeCell ref="N128:P128"/>
    <mergeCell ref="I129:M129"/>
    <mergeCell ref="N129:P129"/>
    <mergeCell ref="I130:M130"/>
    <mergeCell ref="N130:P130"/>
    <mergeCell ref="I137:M137"/>
    <mergeCell ref="N137:P137"/>
    <mergeCell ref="I138:M138"/>
    <mergeCell ref="N138:P138"/>
    <mergeCell ref="I139:M139"/>
    <mergeCell ref="N139:P139"/>
    <mergeCell ref="I134:M134"/>
    <mergeCell ref="N134:P134"/>
    <mergeCell ref="I135:M135"/>
    <mergeCell ref="N135:P135"/>
    <mergeCell ref="I136:M136"/>
    <mergeCell ref="N136:P136"/>
    <mergeCell ref="I143:M143"/>
    <mergeCell ref="N143:P143"/>
    <mergeCell ref="I144:M144"/>
    <mergeCell ref="N144:P144"/>
    <mergeCell ref="I145:M145"/>
    <mergeCell ref="N145:P145"/>
    <mergeCell ref="I140:M140"/>
    <mergeCell ref="N140:P140"/>
    <mergeCell ref="I141:M141"/>
    <mergeCell ref="N141:P141"/>
    <mergeCell ref="I142:M142"/>
    <mergeCell ref="N142:P142"/>
    <mergeCell ref="I149:M149"/>
    <mergeCell ref="N149:P149"/>
    <mergeCell ref="I150:M150"/>
    <mergeCell ref="N150:P150"/>
    <mergeCell ref="I151:M151"/>
    <mergeCell ref="N151:P151"/>
    <mergeCell ref="I146:M146"/>
    <mergeCell ref="N146:P146"/>
    <mergeCell ref="I147:M147"/>
    <mergeCell ref="N147:P147"/>
    <mergeCell ref="I148:M148"/>
    <mergeCell ref="N148:P148"/>
    <mergeCell ref="I152:M152"/>
    <mergeCell ref="N152:P152"/>
    <mergeCell ref="I153:M153"/>
    <mergeCell ref="N153:P153"/>
    <mergeCell ref="I154:M154"/>
    <mergeCell ref="N154:P154"/>
    <mergeCell ref="I155:M155"/>
    <mergeCell ref="N155:P155"/>
    <mergeCell ref="I156:M156"/>
    <mergeCell ref="N156:P156"/>
    <mergeCell ref="I157:M157"/>
    <mergeCell ref="N157:P157"/>
    <mergeCell ref="I158:M158"/>
    <mergeCell ref="N158:P158"/>
    <mergeCell ref="I159:M159"/>
    <mergeCell ref="N159:P159"/>
    <mergeCell ref="I169:M169"/>
    <mergeCell ref="N169:P169"/>
    <mergeCell ref="I170:M170"/>
    <mergeCell ref="N170:P170"/>
    <mergeCell ref="I175:M175"/>
    <mergeCell ref="N175:P175"/>
    <mergeCell ref="I176:M176"/>
    <mergeCell ref="N176:P176"/>
    <mergeCell ref="I179:M179"/>
    <mergeCell ref="N179:P179"/>
    <mergeCell ref="I180:M180"/>
    <mergeCell ref="N180:P180"/>
    <mergeCell ref="I181:M181"/>
    <mergeCell ref="N181:P181"/>
    <mergeCell ref="I182:M182"/>
    <mergeCell ref="N182:P182"/>
  </mergeCells>
  <phoneticPr fontId="3" type="noConversion"/>
  <printOptions horizontalCentered="1"/>
  <pageMargins left="0" right="0" top="0" bottom="0" header="0.31496062992125984" footer="0.31496062992125984"/>
  <pageSetup paperSize="9" scale="50" orientation="landscape" r:id="rId1"/>
  <headerFooter>
    <oddFooter>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资产清单</vt:lpstr>
      <vt:lpstr>资产清单!Print_Titles</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2020-04-15T09:18:54Z</dcterms:modified>
</cp:coreProperties>
</file>